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defaultThemeVersion="124226"/>
  <mc:AlternateContent xmlns:mc="http://schemas.openxmlformats.org/markup-compatibility/2006">
    <mc:Choice Requires="x15">
      <x15ac:absPath xmlns:x15ac="http://schemas.microsoft.com/office/spreadsheetml/2010/11/ac" url="C:\Users\liorm\Desktop\משרד המדע\מכרז מצפה כוכבים - חברה ערבית\"/>
    </mc:Choice>
  </mc:AlternateContent>
  <xr:revisionPtr revIDLastSave="0" documentId="13_ncr:1_{8F57DBB4-7560-4376-A47C-3D7DB0718171}" xr6:coauthVersionLast="36" xr6:coauthVersionMax="47" xr10:uidLastSave="{00000000-0000-0000-0000-000000000000}"/>
  <bookViews>
    <workbookView xWindow="0" yWindow="0" windowWidth="23040" windowHeight="8568" tabRatio="577" activeTab="3" xr2:uid="{00000000-000D-0000-FFFF-FFFF00000000}"/>
  </bookViews>
  <sheets>
    <sheet name="תנאי-סף" sheetId="1" r:id="rId1"/>
    <sheet name="איכות" sheetId="8" r:id="rId2"/>
    <sheet name="תכנית עבודה מוצעת" sheetId="15" r:id="rId3"/>
    <sheet name="תכנית עסקית מוצעת" sheetId="17" r:id="rId4"/>
    <sheet name="ראיון" sheetId="16" r:id="rId5"/>
    <sheet name="סיכום" sheetId="14" r:id="rId6"/>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איכות!$A$1:$H$13</definedName>
    <definedName name="_xlnm.Print_Area" localSheetId="5">סיכום!$A$1:$D$6</definedName>
    <definedName name="_xlnm.Print_Area" localSheetId="0">'תנאי-סף'!$A$1:$J$51</definedName>
    <definedName name="תנאי_סף_איש_צוות_1_1" localSheetId="0">'תנאי-סף'!$C$25</definedName>
  </definedNames>
  <calcPr calcId="191029"/>
</workbook>
</file>

<file path=xl/calcChain.xml><?xml version="1.0" encoding="utf-8"?>
<calcChain xmlns="http://schemas.openxmlformats.org/spreadsheetml/2006/main">
  <c r="D3" i="14" l="1"/>
  <c r="G4" i="16"/>
  <c r="E4" i="16"/>
  <c r="C4" i="16"/>
  <c r="H3" i="17"/>
  <c r="F3" i="17"/>
  <c r="D3" i="17"/>
  <c r="H3" i="15"/>
  <c r="F3" i="15"/>
  <c r="D3" i="15"/>
  <c r="G2" i="8"/>
  <c r="E2" i="8"/>
  <c r="B13" i="16" l="1"/>
  <c r="H9" i="17"/>
  <c r="F9" i="17"/>
  <c r="D9" i="17"/>
  <c r="F10" i="8" s="1"/>
  <c r="C9" i="17"/>
  <c r="G13" i="16"/>
  <c r="E13" i="16"/>
  <c r="C13" i="16"/>
  <c r="H9" i="15"/>
  <c r="F9" i="15"/>
  <c r="D9" i="15"/>
  <c r="F9" i="8" s="1"/>
  <c r="C9" i="15"/>
  <c r="H10" i="8" l="1"/>
  <c r="H9" i="8"/>
  <c r="G13" i="8"/>
  <c r="E13" i="8"/>
  <c r="C3" i="14" s="1"/>
  <c r="D5" i="14" l="1"/>
  <c r="C5" i="14"/>
  <c r="D2" i="14"/>
  <c r="C2" i="14"/>
  <c r="I51" i="1" l="1"/>
  <c r="F51" i="1"/>
  <c r="H51" i="1"/>
  <c r="G51" i="1"/>
  <c r="A4" i="14"/>
  <c r="D4" i="14" l="1"/>
  <c r="D13" i="8" l="1"/>
  <c r="C4" i="14" l="1"/>
  <c r="J51" i="1"/>
  <c r="E51" i="1"/>
  <c r="D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Eliyahu Stampfer</author>
  </authors>
  <commentList>
    <comment ref="I7" authorId="0" shapeId="0" xr:uid="{9DD6E367-5378-4E1D-9601-2A2FE7CE9D59}">
      <text>
        <r>
          <rPr>
            <b/>
            <sz val="9"/>
            <color indexed="81"/>
            <rFont val="Tahoma"/>
            <family val="2"/>
          </rPr>
          <t>Eliyahu Stampfer:</t>
        </r>
        <r>
          <rPr>
            <sz val="9"/>
            <color indexed="81"/>
            <rFont val="Tahoma"/>
            <family val="2"/>
          </rPr>
          <t xml:space="preserve">
לא הבנתי מה כמדוע הביקורים לא תואמים למטרות המשרד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Eliyahu Stampfer</author>
  </authors>
  <commentList>
    <comment ref="I7" authorId="0" shapeId="0" xr:uid="{E02C321F-5357-437A-9567-5B50769D3DAE}">
      <text>
        <r>
          <rPr>
            <b/>
            <sz val="9"/>
            <color indexed="81"/>
            <rFont val="Tahoma"/>
            <family val="2"/>
          </rPr>
          <t>Eliyahu Stampfer:</t>
        </r>
        <r>
          <rPr>
            <sz val="9"/>
            <color indexed="81"/>
            <rFont val="Tahoma"/>
            <family val="2"/>
          </rPr>
          <t xml:space="preserve">
לא הבנתי מה כמדוע הביקורים לא תואמים למטרות המשרד
</t>
        </r>
      </text>
    </comment>
  </commentList>
</comments>
</file>

<file path=xl/sharedStrings.xml><?xml version="1.0" encoding="utf-8"?>
<sst xmlns="http://schemas.openxmlformats.org/spreadsheetml/2006/main" count="194" uniqueCount="164">
  <si>
    <t>מס' סעיף</t>
  </si>
  <si>
    <t>מסמכים נדרשים</t>
  </si>
  <si>
    <t>משקל</t>
  </si>
  <si>
    <t>משקל בציון האיכות</t>
  </si>
  <si>
    <t>ציון כולל לפרמטר</t>
  </si>
  <si>
    <t>שקלול ציונים סופיים</t>
  </si>
  <si>
    <t>רכיב</t>
  </si>
  <si>
    <t>נימוק/ציון גלם</t>
  </si>
  <si>
    <t>טלפון:</t>
  </si>
  <si>
    <t>מס' סעיף:</t>
  </si>
  <si>
    <t>קריטריון:</t>
  </si>
  <si>
    <t>מס"ד:</t>
  </si>
  <si>
    <t>שם המציע:</t>
  </si>
  <si>
    <t>ח.פ.</t>
  </si>
  <si>
    <t xml:space="preserve">סה"כ ציון איכות </t>
  </si>
  <si>
    <t>איש קשר לצורך המכרז:</t>
  </si>
  <si>
    <t>ניקוד איכות</t>
  </si>
  <si>
    <t>כתובת דוא"ל:</t>
  </si>
  <si>
    <t>תנאי סף</t>
  </si>
  <si>
    <t>6.1</t>
  </si>
  <si>
    <t>6.2</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</si>
  <si>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</si>
  <si>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הצעה שלמה?</t>
  </si>
  <si>
    <t>דירוג מציעים</t>
  </si>
  <si>
    <t>עסק בשליטת אישה?</t>
  </si>
  <si>
    <t>5.1</t>
  </si>
  <si>
    <t>5</t>
  </si>
  <si>
    <t>5.1.1</t>
  </si>
  <si>
    <t>5.1.2</t>
  </si>
  <si>
    <t>5.1.3</t>
  </si>
  <si>
    <t>5.1.5</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</si>
  <si>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</si>
  <si>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5.2</t>
  </si>
  <si>
    <t>תנאי סף מנהליים</t>
  </si>
  <si>
    <t>תנאי סף מקצועיים</t>
  </si>
  <si>
    <t>5.2.1</t>
  </si>
  <si>
    <t>למציע</t>
  </si>
  <si>
    <t>5.2.2</t>
  </si>
  <si>
    <t>5.2.1.1</t>
  </si>
  <si>
    <t>5.2.1.2</t>
  </si>
  <si>
    <t>6.3</t>
  </si>
  <si>
    <t>6.4</t>
  </si>
  <si>
    <t>6.5</t>
  </si>
  <si>
    <t>6.6</t>
  </si>
  <si>
    <t>6.7</t>
  </si>
  <si>
    <t>6.8</t>
  </si>
  <si>
    <t>6.9</t>
  </si>
  <si>
    <t>6.10</t>
  </si>
  <si>
    <t>6.11</t>
  </si>
  <si>
    <t>6.12</t>
  </si>
  <si>
    <t>6.13</t>
  </si>
  <si>
    <t>6.14</t>
  </si>
  <si>
    <t>6.15</t>
  </si>
  <si>
    <t>6.16</t>
  </si>
  <si>
    <t>6.17</t>
  </si>
  <si>
    <t>חוברת הצעה מלאה וחתומה כנדרש בסעיף 7 להלן</t>
  </si>
  <si>
    <t>6.18</t>
  </si>
  <si>
    <t>6.19</t>
  </si>
  <si>
    <t>6.20</t>
  </si>
  <si>
    <t>6.21</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</si>
  <si>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</si>
  <si>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 המשרד יהא רשאי, אך לא חייב, לפי שיקול דעתו הבלעדי והמוחלט ומבלי שתהא עליו חובת הנמקה, שלא לקבל הצעה שבה הוכנסו שינויים כאמור. מובהר, כי על אף חתימת המציע על גבי ההסכם שיצרף להצעתו, ההסכם לא ייכנס לתוקף, כל עוד לא קיבל המשרד את הצעת המציע וחתם על ההסכם; מובהר, למען הסר ספק, כי הגשת ההצעה וחתימת המציע על גבי ההסכם מהווה הצעה בלתי הדירה, שהמציע אינו יכול לחזור בו ממנה.</t>
  </si>
  <si>
    <t>אם המציע הוא תאגיד, יצורף בנוסף אישור עו"ד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</si>
  <si>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</si>
  <si>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</si>
  <si>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 xml:space="preserve">ערבות הצעה: על המציע לצרף להצעתו ערבות בנקאית לא צמודה, בלתי-מותנית וברת חילוט על סך של 92,500 ₪ (תשעים ושניים אלף וחמש מאות ש"ח) על-פי הנוסח האמור בנספח ג'1. </t>
  </si>
  <si>
    <t>סה"כ ציון</t>
  </si>
  <si>
    <t>3</t>
  </si>
  <si>
    <t>4</t>
  </si>
  <si>
    <t>6</t>
  </si>
  <si>
    <t>7</t>
  </si>
  <si>
    <t>5.2.2.2</t>
  </si>
  <si>
    <t>מצפה הכוכבים ימוקם באחת מרשויות החלטות הממשלה (716, 717 ו-1279).</t>
  </si>
  <si>
    <t>5.2.3</t>
  </si>
  <si>
    <t>למנהל מצפה הכוכבים המוצע</t>
  </si>
  <si>
    <t>5.2.2.3</t>
  </si>
  <si>
    <t>על מנהל מצפה הכוכבים המוצע להיות בעל תואר ראשון המוכר על-ידי המל"ג בכל תחום.</t>
  </si>
  <si>
    <t>על מנהל מצפה הכוכבים המוצע להיות דובר השפה הערבית כשפת אם או ברמת שפת אם, וכן דובר עברית ברמה טובה.</t>
  </si>
  <si>
    <r>
      <t xml:space="preserve">על מנהל הכוכבים המוצע לעמוד </t>
    </r>
    <r>
      <rPr>
        <b/>
        <u/>
        <sz val="12"/>
        <color theme="1"/>
        <rFont val="David"/>
        <family val="2"/>
      </rPr>
      <t>באחת או יותר</t>
    </r>
    <r>
      <rPr>
        <b/>
        <sz val="12"/>
        <color theme="1"/>
        <rFont val="David"/>
        <family val="2"/>
      </rPr>
      <t xml:space="preserve"> מהדרישות הבאות</t>
    </r>
  </si>
  <si>
    <t>התחייבות לעניין המבנה ועמידה בדרישות ביטחון</t>
  </si>
  <si>
    <t>למבנה</t>
  </si>
  <si>
    <t xml:space="preserve">כל מסמכי המכרז. יש לחתום על כל מסמכי המכרז והחוזה בראשי תיבות בתחתית כל עמוד כהוכחה לקריאת המסמכים והבנתם. </t>
  </si>
  <si>
    <t xml:space="preserve">העתק תעודת עוסק מורשה והעתק של תעודת התאגדות (לפי העניין וסוג התאגדותו המשפטית של המציע), לצורך הוכחת העמידה בתנאי הסף שבסעיף ‎5.1.1 לעיל. </t>
  </si>
  <si>
    <t>אם המציע הוא עמותה או חברה לתועלת הציבור (חל"צ) יש לצרף אישור מהרשם הרלוונטי בדבר ניהול תקין לשנת 2022 או בדבר הגשת מסמכים, לפי העניין.</t>
  </si>
  <si>
    <t>אישורים לפי חוק עסקאות גופים ציבוריים, בדבר ניהול פנקסי חשבונות ורשומות, כשהוא תקף, להוכחת העמידה בתנאי הסף שבסעיף ‎‎5.1.4 לעיל.</t>
  </si>
  <si>
    <t>ערבות בנקאית (נספח ב'2) להבטחת קיום תנאי המכרז, לצורך הוכחת עמידה בתנאי הסף המפורט בסעיף 5.1.5 לעיל.</t>
  </si>
  <si>
    <t>לצורך הוכחת עמידתו בתנאי הסף המפורט בסעיף ‎5.2.3 לעיל על המציע לפרט על אודות ניסיונו של מנהל המצפה המיועד מטעמו, תוך ציון היקף הפעילויות ומאפייניהן, שם הלקוח, שם איש הקשר ומספר הטלפון שלו כמפורט בחוברת ההצעה. הפרטים יסופקו בהתאם לנדרש בנספח ב'5 למסמכי המכרז. הניסיון יפורט ברשימה כרונולוגית מלאה של העבודות שבוצעו במהלך שנות הניסיון.</t>
  </si>
  <si>
    <t>קורות חיים ומסמכים המעידים על הכשרתו וניסיונו המקצועי של מנהל המצפה המוצע. במידה והמציע מציג מנהל מצפה שאינו מועסק אצלו בעת הגשת ההצעה, יש לצרף הסכם העסקה מותנה</t>
  </si>
  <si>
    <t>מסמך מפורט המתאר את שיטת העבודה המוצעת לפיה מתכנן המציע לבצע את השירותים נשואי המכרז. המסמך יתייחס לכל התחומים המרכיבים את ביצועו הכולל של הפרויקט</t>
  </si>
  <si>
    <t>1</t>
  </si>
  <si>
    <t>2</t>
  </si>
  <si>
    <t>9.5.4</t>
  </si>
  <si>
    <t>9.5.5</t>
  </si>
  <si>
    <t>תכנית עסקית מוצעת</t>
  </si>
  <si>
    <t>9.5.7</t>
  </si>
  <si>
    <t>9.5.8</t>
  </si>
  <si>
    <t xml:space="preserve">תיבחן רמת המעמד החברתי-כלכלי (רמת אשכול) של הרשות המקומית בו יופעל מצפה הכוכבים, הניקוד יינתן באופן הבא: 
9.5.7.1.	רשות מקומית השייכת לאשכול 1 או 2 – 10 נקודות.
9.5.7.2.	רשות מקומית השייכות לאשכול 3 – 8 נקודות.
9.5.7.3.	רשות מקומית השייכת לאשכול 4 – 6 נקודות.
9.5.7.4.	רשות מקומית השייכת לאשכול 5 – 4 נקודות.
9.5.7.5.	רשות מקומית השייכת לאשכול 6 – 2 נקודות.
יובהר כי רמת האשכול החברתי-כלכלי יבחנו בהתאם לאשכול הכללי של הרשות בתחומה יוקם המצפה בהתאם לאיפיון יחידות גאוגרפיות וסיווגן לפי הרמה החברתית ¬- כלכלית של האוכלסייה 2017 המפורסם באתר הלמ"ס. </t>
  </si>
  <si>
    <t>ציון</t>
  </si>
  <si>
    <t>נימוק</t>
  </si>
  <si>
    <t>מציע:</t>
  </si>
  <si>
    <t>משקל:</t>
  </si>
  <si>
    <t>פרמטרים (ציון מ-1-10 נק')</t>
  </si>
  <si>
    <t>סה"כ ניקוד לאיכות</t>
  </si>
  <si>
    <t>נציג המציע</t>
  </si>
  <si>
    <t>הפרמטר (ציון בין 1-10):</t>
  </si>
  <si>
    <t>ציון:</t>
  </si>
  <si>
    <t>נימוק:</t>
  </si>
  <si>
    <t>ממוצע</t>
  </si>
  <si>
    <t>מראיינים:</t>
  </si>
  <si>
    <t>שאלות:</t>
  </si>
  <si>
    <t>ראיון למציע וכן מנהל המצפה המוצע מטעם המציע</t>
  </si>
  <si>
    <r>
      <rPr>
        <b/>
        <sz val="12"/>
        <rFont val="David"/>
        <family val="2"/>
      </rPr>
      <t>תכנית עבודה מוצעת</t>
    </r>
    <r>
      <rPr>
        <sz val="12"/>
        <rFont val="David"/>
        <family val="2"/>
      </rPr>
      <t xml:space="preserve">
תכנית העבודה תכלול פירוט לגבי טיב הפעילויות שיתקיימו במצפה (חוגים, פעילות חקר, הכשרות מדריכים, תצפיות לקהל רחב וכדומה), וכן התייחסות להיקף הקהל בפעילויות השונות, הצעה לתכנית אירועים שנתית לקהל רחב, הצעה לקיום שיתופי פעולה עם גופים וגורמים אחרים הפועלים בתחום, ובכלל זה מצפי כוכבים ציבוריים, מוזיאוני מדע, מוסדות חינוך, קהילות מקצועיות, עמותות וקרנות הפועלות בתחום החינוך המדעי ובתחום החלל בפרט ועוד</t>
    </r>
  </si>
  <si>
    <t>היקף הפעילות המוצעת– התרשמות מתכני התכנית המוצעת הכולל:
א.	מספר החוגים שיועברו;
ב.	היקף שעות ההדרכה שיועברו למודרכים;
ג.	מספר המדריכים שיקחו חלק בהכשרות;
ד.	פירוט תכנית אירועים שנתית לקהל רחב (לפחות אירוע אחד בחודש) שיכללו תצפית כוכבים ותוכן נלווה כמו הרצאה או סדנא;
ה.	פירוט אופן העברת התכנים;
ו.	שיטות הלמידה וכו'.</t>
  </si>
  <si>
    <t>איכות הפעילות המוצעת – התרשמות מאיכות תחומי עיסוק מעבר לאסטרונומיה כגון: עיסוק בחלל, טכנולוגיות חלל, חלל ישראלי, טיב הפעילות – פעילות חקר מתקדמת, שת"פ עם גורמים מקצועיים ותעשיות ושת"פ בינ"ל).</t>
  </si>
  <si>
    <t>התרשמות מאיכות תכנית הכשרה והליווי של צוות מצפה הכוכבים – מספר אנשי הצוות שאותם מעוניין המציע להעסיק במצפה הכוכבים, נסיון אנשי הצוות, תיאור תהליכי הכנת צוות המצפה ופיתוח הצוות.</t>
  </si>
  <si>
    <t>התרשמות מתכנית העבודה המוצעת:</t>
  </si>
  <si>
    <t>התרשמות מהתכנית העסקית המוצעת:</t>
  </si>
  <si>
    <t>תכנית תקציבית – הצגת התכנית התקציבית להקמה ולהפעלת המצפה הכוללת התייחסות למקורות תקציביים ולמרכיבי השקעה והוצאה (מקורות ושימושים).
יובהר כי מודל הפעלת המצפה יפורט עבור כל שנת הפעילות במסגרת מכרז זה (כלומר תכנית עבור 4 שנות פעילות המצפה).</t>
  </si>
  <si>
    <t>אסטרטגיה שיווקית – הצגת אסטרטגיה השיווקית של המציע לפרסום ולהוצאה לפועל של הפעילויות שיתקיימו במצפה הכוכבים. הכולל את הערוצים שבהם יפרסם המציע את הפעילות, שיתופי הפעולה, צפי התפתחות וצמיחה וכו'.</t>
  </si>
  <si>
    <t>הבנה של השירותים הנדרשים במכרז זה (כלומר: מה נדרש להעמיד לטובת הקמת מצפה הכוכבים (תשתיות ציוד וכו'), איזה תכנים המציע מעוניין להעביר במצפה הכוכבים</t>
  </si>
  <si>
    <t xml:space="preserve">ניסיון והיכרות עם פעילות משרדי הממשלה ועבודה עם המגזר הציבורי </t>
  </si>
  <si>
    <t>ניסיון והיכרות עם תהליכי הקמה של תשתית פיזית ציבורית</t>
  </si>
  <si>
    <t>היכרות עם תחום החינוך המדעי טכנולוגי,והחלל בפרט</t>
  </si>
  <si>
    <t xml:space="preserve">פרזנטציה במסגרת הראיון בה יציג את תוכנית העבודה ושרטוט אדרריכלי של המצפה הכולל קנה מידה בהתאם לדרישות המכרז </t>
  </si>
  <si>
    <t>ראיון עם מנהל המצפה, המציע ונציג המציע</t>
  </si>
  <si>
    <t>מנהל המצפה</t>
  </si>
  <si>
    <t>מספר המציע</t>
  </si>
  <si>
    <t>6.22</t>
  </si>
  <si>
    <t>ראו לשונית תכנית עסקית מוצעת</t>
  </si>
  <si>
    <t>ראו לשונית תכנית עבודה מוצעת</t>
  </si>
  <si>
    <t>המציע הינו גוף משפטי מאוגד הרשום ברשם רשמי בישראל ו/או עוסק מורשה</t>
  </si>
  <si>
    <t>המצפה ימוקם במרחק של 20 ק"מ או יותר (מרחק אווירי) מכל אחד ממצפי הכוכבים הנתמכים כיום על ידי המשרד, הפועלים בשפה הערבית שלהלן: 
א.	מרכז החלל הדרוזי ע"ש אילן רמון ז"ל – העמותה הדרוזית למדעים מנהיגות ומצוינות - ירכא.
ב.	מצפה אלקואסמי - עמותת חסידי חוסני אלקואסמי – באקה אל גרביה.
ג.	מרכז חלל טייבה – טייבה. 
יובהר כי המרחק בין מצפי הכוכבים ייבדק באמצעות כלי המדידה של באתר המפות הממשלתי.</t>
  </si>
  <si>
    <t>5.1.6</t>
  </si>
  <si>
    <t>5.1.7</t>
  </si>
  <si>
    <t xml:space="preserve">המציע או קבלן משנה מטעמו היינו בעל ניסיון מעשי מוכח בהפעלת לפחות שמונה תכניות חינוכיות בתחומי המדע והטכנולוגיה, כהגדרתן בסעיף ‎2.8 למכרז, בחמש השנים 2017-2021. </t>
  </si>
  <si>
    <t>המציע או קבלן משנה מטעמו הינו בעל ניסיון מעשי מוכח של שלוש שנים לפחות בהפעלת אירועי תרבות ופנאי או אירועים חינוכיים, במהלך חמש השנים 2018-2022. 
לעניין סעיף זה, "אירוע תרבות ופנאי או אירועים חינוכיים" – האירוע כלל בתוכו את הרכיבים שלהלן:
א.	התקיימו לפחות 5 אירועים בשנה.
ב.	היקף המשתתפים באירועים עמד על לפחות 1,000 משתתפים בשנה.</t>
  </si>
  <si>
    <t>5.2.1.3</t>
  </si>
  <si>
    <t xml:space="preserve">המציע יתחייב להעמיד החל מתקופת הפעילות החינוכית של מצפה הכוכבים מקורות מימון עצמיים לצורך ביצוע הפרויקט בהיקף כספי שלא יפחת מ- 50,000 ₪ לשנה קלנדרית, ולמשך יתר תקופת ההתקשרות עד לסך הכל של  150,000 ₪ ל-4 השנים. </t>
  </si>
  <si>
    <t>5.2.3.1</t>
  </si>
  <si>
    <t>בעל ניסיון מעשי מוכח בניהול תכניות חינוכיות בתחומי מדע וטכנולוגיה, כהגדרתן בסעיף ‎2.8 למכרז, של לפחות שלוש שנים, במהלך חמש השנים – 2018 - 2022.</t>
  </si>
  <si>
    <t>בעל ניסיון מעשי מוכח כמנהל מוסד או ארגון שעיקר עיסוקו חינוך מדעי טכנולוגי של לפחות שלוש שנים, במהלך חמש השנים -  2018 -2022.</t>
  </si>
  <si>
    <t>מודל הפעלת המצפה ¬– רקע, הצגת טיב והיקף הפעילויות ותמחור תואם, מאפייני קהלי היעד, מספר המשתתפים המתוכנן ומקורות תקציב זמינים וכו'. 
יובהר כי מודל הפעלת המצפה יפורט עבור כל שנת הפעילות במסגרת מכרז זה (כלומר תכנית עבור 4 שנות פעילות המצפה).</t>
  </si>
  <si>
    <t>9.6.1</t>
  </si>
  <si>
    <t>9.6.1.1</t>
  </si>
  <si>
    <t>9.6.1.2</t>
  </si>
  <si>
    <t>9.6.2</t>
  </si>
  <si>
    <t xml:space="preserve">ייבחן ניסיונו של מנהל המצפה המוצע בביצוע הפעילות כנדרש בסעיף ‎5.2.3.1 לעיל במהלך עשר השנים האחרונות. על כל שנת ניסיון, מעבר לנדרש בתנאי הסף (שלוש שנים לפחות) יקבל המציע 5 נקודות.
הניקוד המקסימאלי בסעיף זה הוא 15 נקודות (עבור 3 שנות ניסיון נוספות ובסה"כ 6 שנות ניסיון כולל הנדרש לצורך עמידה בתנאי הסף). </t>
  </si>
  <si>
    <t>ייבחן ניסיונו של המציע בסעיף ‎5.2.1.2 לעיל במהלך עשר השנים האחרונות (2013-2022). על כל שנת ניסיון בהפעלת אירועי תרבות ופנאי או אירועים חינוכיים  מעבר לנדרש בתנאי הסף (נדרשות 3 שנים בתנאי הסף), יקבל המציע 2 נקודות עד ל-6 נקודות (עבור סך הכל 6 שנות ניסיון).</t>
  </si>
  <si>
    <t>ייבחן ניסיונו של המציע בביצוע הפעילות כנדרש בסעיף ‎5.2.1.1 לעיל במהלך עשר השנים האחרונות (2013-2022). על כל תכנית חינוכית בתחומי המדע והטכנולוגיה, מעבר לנדרש בתנאי הסף (שמונה תכניות) יקבל המציע 3 נקודות עד ל-9 נקודות</t>
  </si>
  <si>
    <t>9.6.3</t>
  </si>
  <si>
    <t>9.6.3.1</t>
  </si>
  <si>
    <t>9.6.3.2</t>
  </si>
  <si>
    <t xml:space="preserve">ייבחן ניסיונו של המנהל המדעי בביצוע הפעילות כנדרש בסעיף ‎7.11.2.1.א.I או בסעיף ‎7.11.2.1.א.II לנספח א'1 - מפרט השירותים, לפי העניין, בהפעלת תכניות חינוכיות בתחום החלל והאסטרונומיה או אספקת שירותים בתחום החלל והאסטרונומיה במהלך עשר השנים האחרונות (2013-2022). על כל שנת ניסיון, מעבר לנדרש בתנאי המכרז (שלוש שנים לפחות או שש שנים לפי העניין) יקבל המציע 1 נקודות עד ל-5 נקודות </t>
  </si>
  <si>
    <t>ייבחו ניסינו של המנהל הפדגוגי בביצוע הפעילות כנדרש בסעיף ‎7.11.3.1.א.I או בסעיף ‎7.11.3.1.א.II לנספח א'1 - מפרט השירותים, לפי העניין, באספקת השירותים, בפיתוח תוכן ותכניות לימודים בתחום המדע והטכנולוגיה  במהלך עשרים השנים האחרונות (2003-2022). על כל ניסיון, מעבר לנדרש בתנאי המכרז (שלוש שנים לפחות או שש שנים לפחות) ייקבל המציע 1 נקודות עד ל-5 נקודות.</t>
  </si>
  <si>
    <t>הצהרות בדבר עמידה בהוראות חוק שיוויון זכויות חתומה ע"י עו"ד (נספח ב'7 ).</t>
  </si>
  <si>
    <t>תצהיר היעדר הרשעות לפי חוק עובדים זרים וחוק שכר מינימום חתום ע"י עו"ד (נספח ב'8).</t>
  </si>
  <si>
    <t>התחייבות ואישור המציע לקיום החקיקה בתחום העסקת עובדים חתומה ע"י עו"ד (נספח ב'9).</t>
  </si>
  <si>
    <t>הצהרה על שימוש בתוכנות מקוריות חתומה ע"י עו"ד (נספח ב'10).</t>
  </si>
  <si>
    <t xml:space="preserve">התחייבות להעמדת מבנה חתומה ע"י עו"ד (נספח ב'11) </t>
  </si>
  <si>
    <t>לצורך הוכחת עמידתו בתנאי הסף המפורט בסעיף ‎5.2.1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ב'3 למסמכי המכרז. הניסיון יפורט ברשימה כרונולוגית מלאה של העבודות שבוצעו במהלך שנות הניסיון.</t>
  </si>
  <si>
    <t>6.23</t>
  </si>
  <si>
    <r>
      <t xml:space="preserve">לצורך הוכחת עמידתו של קבלן המשנה בתנאי בסף המפורט בסעיף ‎5.2.1 לעיל על קבלן המשנה מטעם המציע לצרף נספח התחייבות בנוסח המצורף למכרז. </t>
    </r>
    <r>
      <rPr>
        <u/>
        <sz val="12"/>
        <color theme="1"/>
        <rFont val="David"/>
        <family val="2"/>
      </rPr>
      <t>יובהר כי נספח זה נדרש רק עבור מציע המציג במסגרת מכרז זה ניסיון מצד קבלן המשנה</t>
    </r>
  </si>
  <si>
    <t>נספח הצעת המחיר חתום (נספח ב'12). מובהר כי הצעת המחיר תמולא ותחתם ע"י מורשה החתימה מטעם המציע ותצורף במעטפה סגורה ונפרדת.</t>
  </si>
  <si>
    <t>נספח ב'13 למסמכי המכרז –  מסומן ע"י המציע ברובריקות המתאימות, לפי האישורים והנספחים אותם צירף המציע להצעתו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</si>
</sst>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7" x14ac:knownFonts="1">
    <font>
      <sz val="11"/>
      <color theme="1"/>
      <name val="Arial"/>
      <family val="2"/>
      <charset val="177"/>
      <scheme val="minor"/>
    </font>
    <font>
      <sz val="11"/>
      <color theme="1"/>
      <name val="Arial"/>
      <family val="2"/>
      <charset val="177"/>
      <scheme val="minor"/>
    </font>
    <font>
      <b/>
      <sz val="11"/>
      <color theme="1"/>
      <name val="Arial"/>
      <family val="2"/>
      <scheme val="minor"/>
    </font>
    <font>
      <sz val="11"/>
      <color theme="1"/>
      <name val="Arial"/>
      <family val="2"/>
      <scheme val="minor"/>
    </font>
    <font>
      <b/>
      <sz val="12"/>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b/>
      <sz val="12"/>
      <name val="David"/>
      <family val="2"/>
    </font>
    <font>
      <b/>
      <u/>
      <sz val="12"/>
      <color theme="1"/>
      <name val="David"/>
      <family val="2"/>
    </font>
    <font>
      <b/>
      <sz val="11"/>
      <color theme="0"/>
      <name val="Arial"/>
      <family val="2"/>
      <scheme val="minor"/>
    </font>
    <font>
      <sz val="11"/>
      <color theme="1"/>
      <name val="David"/>
      <family val="2"/>
    </font>
    <font>
      <sz val="9"/>
      <color indexed="81"/>
      <name val="Tahoma"/>
      <family val="2"/>
    </font>
    <font>
      <b/>
      <sz val="9"/>
      <color indexed="81"/>
      <name val="Tahoma"/>
      <family val="2"/>
    </font>
    <font>
      <b/>
      <sz val="16"/>
      <color theme="1"/>
      <name val="David"/>
      <family val="2"/>
    </font>
    <font>
      <b/>
      <sz val="12"/>
      <color theme="4" tint="0.79998168889431442"/>
      <name val="David"/>
      <family val="2"/>
    </font>
    <font>
      <b/>
      <sz val="14"/>
      <name val="David"/>
      <family val="2"/>
    </font>
    <font>
      <u/>
      <sz val="12"/>
      <color theme="1"/>
      <name val="David"/>
      <family val="2"/>
    </font>
  </fonts>
  <fills count="22">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9" tint="0.39997558519241921"/>
        <bgColor indexed="64"/>
      </patternFill>
    </fill>
  </fills>
  <borders count="63">
    <border>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16" fillId="0" borderId="0" applyNumberFormat="0" applyFill="0" applyBorder="0" applyAlignment="0" applyProtection="0"/>
  </cellStyleXfs>
  <cellXfs count="194">
    <xf numFmtId="0" fontId="0" fillId="0" borderId="0" xfId="0"/>
    <xf numFmtId="0" fontId="0" fillId="0" borderId="0" xfId="0" applyProtection="1"/>
    <xf numFmtId="0" fontId="2" fillId="7" borderId="13" xfId="0" applyFont="1" applyFill="1" applyBorder="1" applyAlignment="1" applyProtection="1">
      <alignment horizontal="center"/>
    </xf>
    <xf numFmtId="0" fontId="2" fillId="7" borderId="19" xfId="0" applyFont="1" applyFill="1" applyBorder="1" applyProtection="1"/>
    <xf numFmtId="2" fontId="3" fillId="8" borderId="15" xfId="0" applyNumberFormat="1" applyFont="1" applyFill="1" applyBorder="1" applyAlignment="1" applyProtection="1">
      <alignment horizontal="center" vertical="center"/>
    </xf>
    <xf numFmtId="9" fontId="0" fillId="8" borderId="9" xfId="0" applyNumberFormat="1" applyFill="1" applyBorder="1" applyAlignment="1" applyProtection="1">
      <alignment horizontal="center" vertical="center"/>
    </xf>
    <xf numFmtId="0" fontId="3" fillId="8" borderId="17" xfId="0" applyFont="1" applyFill="1" applyBorder="1" applyAlignment="1" applyProtection="1">
      <alignment vertical="center"/>
    </xf>
    <xf numFmtId="0" fontId="7" fillId="0" borderId="0" xfId="0" applyFont="1" applyBorder="1"/>
    <xf numFmtId="0" fontId="7" fillId="0" borderId="0" xfId="0" applyFont="1"/>
    <xf numFmtId="0" fontId="7" fillId="0" borderId="20" xfId="0" applyFont="1" applyBorder="1"/>
    <xf numFmtId="0" fontId="0" fillId="0" borderId="0" xfId="0" applyAlignment="1" applyProtection="1">
      <alignment vertical="top"/>
      <protection hidden="1"/>
    </xf>
    <xf numFmtId="0" fontId="0" fillId="2" borderId="0" xfId="0" applyFill="1" applyAlignment="1" applyProtection="1">
      <alignment vertical="top"/>
      <protection hidden="1"/>
    </xf>
    <xf numFmtId="0" fontId="0" fillId="2"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27" xfId="0" applyBorder="1" applyAlignment="1" applyProtection="1">
      <alignment vertical="top"/>
      <protection hidden="1"/>
    </xf>
    <xf numFmtId="0" fontId="0" fillId="2" borderId="0" xfId="0" applyFill="1" applyAlignment="1" applyProtection="1">
      <alignment vertical="top" wrapText="1"/>
      <protection hidden="1"/>
    </xf>
    <xf numFmtId="49" fontId="6" fillId="0" borderId="2" xfId="0" applyNumberFormat="1" applyFont="1" applyFill="1" applyBorder="1" applyAlignment="1">
      <alignment horizontal="center" vertical="top" wrapText="1"/>
    </xf>
    <xf numFmtId="49" fontId="11" fillId="14" borderId="26" xfId="0" applyNumberFormat="1" applyFont="1" applyFill="1" applyBorder="1" applyAlignment="1" applyProtection="1">
      <alignment horizontal="center" vertical="top"/>
      <protection hidden="1"/>
    </xf>
    <xf numFmtId="49" fontId="14" fillId="15" borderId="12" xfId="0" applyNumberFormat="1" applyFont="1" applyFill="1" applyBorder="1" applyAlignment="1" applyProtection="1">
      <alignment horizontal="center" vertical="top" wrapText="1"/>
      <protection hidden="1"/>
    </xf>
    <xf numFmtId="49" fontId="10" fillId="15" borderId="9" xfId="0" applyNumberFormat="1" applyFont="1" applyFill="1" applyBorder="1" applyAlignment="1" applyProtection="1">
      <alignment horizontal="center" vertical="top" wrapText="1" readingOrder="2"/>
      <protection hidden="1"/>
    </xf>
    <xf numFmtId="49" fontId="10" fillId="3" borderId="9" xfId="0" applyNumberFormat="1" applyFont="1" applyFill="1" applyBorder="1" applyAlignment="1" applyProtection="1">
      <alignment horizontal="center" vertical="top" wrapText="1" readingOrder="2"/>
      <protection hidden="1"/>
    </xf>
    <xf numFmtId="49" fontId="10" fillId="10" borderId="9" xfId="0" applyNumberFormat="1" applyFont="1" applyFill="1" applyBorder="1" applyAlignment="1" applyProtection="1">
      <alignment horizontal="center" vertical="top" readingOrder="2"/>
      <protection hidden="1"/>
    </xf>
    <xf numFmtId="0" fontId="14" fillId="0" borderId="7" xfId="0" applyNumberFormat="1" applyFont="1" applyFill="1" applyBorder="1" applyAlignment="1" applyProtection="1">
      <alignment horizontal="center" vertical="top" wrapText="1"/>
      <protection hidden="1"/>
    </xf>
    <xf numFmtId="0" fontId="4" fillId="4" borderId="16" xfId="0" applyFont="1" applyFill="1" applyBorder="1" applyAlignment="1" applyProtection="1">
      <alignment vertical="center" wrapText="1" readingOrder="2"/>
      <protection hidden="1"/>
    </xf>
    <xf numFmtId="0" fontId="4" fillId="4" borderId="9" xfId="0" applyFont="1" applyFill="1" applyBorder="1" applyAlignment="1" applyProtection="1">
      <alignment horizontal="center" vertical="center" wrapText="1" readingOrder="2"/>
      <protection hidden="1"/>
    </xf>
    <xf numFmtId="0" fontId="4" fillId="4" borderId="21" xfId="0" applyFont="1" applyFill="1" applyBorder="1" applyAlignment="1" applyProtection="1">
      <alignment horizontal="center" vertical="center" wrapText="1" readingOrder="2"/>
      <protection hidden="1"/>
    </xf>
    <xf numFmtId="0" fontId="4" fillId="4" borderId="28" xfId="0" applyFont="1" applyFill="1" applyBorder="1" applyAlignment="1" applyProtection="1">
      <alignment horizontal="center" vertical="center" wrapText="1" readingOrder="2"/>
      <protection hidden="1"/>
    </xf>
    <xf numFmtId="0" fontId="4" fillId="4" borderId="15" xfId="0" applyFont="1" applyFill="1" applyBorder="1" applyAlignment="1" applyProtection="1">
      <alignment horizontal="center" vertical="center" wrapText="1" readingOrder="2"/>
      <protection hidden="1"/>
    </xf>
    <xf numFmtId="2" fontId="15" fillId="6" borderId="15" xfId="0" applyNumberFormat="1" applyFont="1" applyFill="1" applyBorder="1" applyAlignment="1" applyProtection="1">
      <alignment horizontal="center" vertical="center"/>
    </xf>
    <xf numFmtId="49" fontId="12" fillId="8" borderId="2"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2" fillId="8" borderId="7"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16" fillId="8" borderId="1"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49" fontId="5" fillId="3" borderId="24" xfId="0" applyNumberFormat="1" applyFont="1" applyFill="1" applyBorder="1" applyAlignment="1" applyProtection="1">
      <alignment horizontal="right" vertical="top" wrapText="1" readingOrder="2"/>
      <protection hidden="1"/>
    </xf>
    <xf numFmtId="49" fontId="10" fillId="3" borderId="16" xfId="0" applyNumberFormat="1" applyFont="1" applyFill="1" applyBorder="1" applyAlignment="1" applyProtection="1">
      <alignment horizontal="center" vertical="top" wrapText="1" readingOrder="2"/>
      <protection hidden="1"/>
    </xf>
    <xf numFmtId="49" fontId="10" fillId="10" borderId="31" xfId="0" applyNumberFormat="1" applyFont="1" applyFill="1" applyBorder="1" applyAlignment="1" applyProtection="1">
      <alignment horizontal="center" vertical="top" readingOrder="2"/>
      <protection hidden="1"/>
    </xf>
    <xf numFmtId="0" fontId="4" fillId="9" borderId="16" xfId="0" applyFont="1" applyFill="1" applyBorder="1" applyAlignment="1" applyProtection="1">
      <alignment horizontal="center" vertical="center" wrapText="1" readingOrder="2"/>
      <protection hidden="1"/>
    </xf>
    <xf numFmtId="0" fontId="6" fillId="5" borderId="16" xfId="0" applyFont="1" applyFill="1" applyBorder="1" applyAlignment="1" applyProtection="1">
      <alignment vertical="top" wrapText="1" readingOrder="2"/>
      <protection hidden="1"/>
    </xf>
    <xf numFmtId="164" fontId="6" fillId="8" borderId="16" xfId="0" applyNumberFormat="1" applyFont="1" applyFill="1" applyBorder="1" applyAlignment="1" applyProtection="1">
      <alignment horizontal="center" vertical="center" wrapText="1" readingOrder="2"/>
      <protection hidden="1"/>
    </xf>
    <xf numFmtId="164" fontId="4" fillId="8" borderId="16" xfId="0" applyNumberFormat="1" applyFont="1" applyFill="1" applyBorder="1" applyAlignment="1" applyProtection="1">
      <alignment horizontal="center" vertical="center" wrapText="1" readingOrder="2"/>
      <protection hidden="1"/>
    </xf>
    <xf numFmtId="9" fontId="8" fillId="5" borderId="21" xfId="1" applyFont="1" applyFill="1" applyBorder="1" applyAlignment="1" applyProtection="1">
      <alignment horizontal="center" vertical="center" wrapText="1" readingOrder="2"/>
      <protection hidden="1"/>
    </xf>
    <xf numFmtId="9" fontId="17" fillId="12" borderId="21" xfId="1" applyFont="1" applyFill="1" applyBorder="1" applyAlignment="1" applyProtection="1">
      <alignment horizontal="center" vertical="center" wrapText="1" readingOrder="2"/>
      <protection hidden="1"/>
    </xf>
    <xf numFmtId="9" fontId="19" fillId="6" borderId="9" xfId="0" applyNumberFormat="1" applyFont="1" applyFill="1" applyBorder="1" applyAlignment="1" applyProtection="1">
      <alignment horizontal="center" vertical="center"/>
    </xf>
    <xf numFmtId="0" fontId="19" fillId="6" borderId="17" xfId="0" applyFont="1" applyFill="1" applyBorder="1" applyAlignment="1" applyProtection="1">
      <alignment vertical="center"/>
    </xf>
    <xf numFmtId="2" fontId="19" fillId="6" borderId="15" xfId="0" applyNumberFormat="1" applyFont="1" applyFill="1" applyBorder="1" applyAlignment="1" applyProtection="1">
      <alignment horizontal="center" vertical="center"/>
    </xf>
    <xf numFmtId="49" fontId="10" fillId="7" borderId="15" xfId="0" applyNumberFormat="1" applyFont="1" applyFill="1" applyBorder="1" applyAlignment="1" applyProtection="1">
      <alignment horizontal="center" vertical="center" wrapText="1"/>
    </xf>
    <xf numFmtId="2" fontId="12" fillId="8" borderId="2" xfId="0" applyNumberFormat="1" applyFont="1" applyFill="1" applyBorder="1" applyAlignment="1" applyProtection="1">
      <alignment horizontal="center" vertical="top" wrapText="1" readingOrder="2"/>
      <protection hidden="1"/>
    </xf>
    <xf numFmtId="49" fontId="10" fillId="7" borderId="15" xfId="0" applyNumberFormat="1" applyFont="1" applyFill="1" applyBorder="1" applyAlignment="1" applyProtection="1">
      <alignment horizontal="center" vertical="top" wrapText="1"/>
    </xf>
    <xf numFmtId="49" fontId="20" fillId="0" borderId="3" xfId="0" applyNumberFormat="1" applyFont="1" applyFill="1" applyBorder="1" applyAlignment="1" applyProtection="1">
      <alignment horizontal="center" vertical="top" wrapText="1" readingOrder="2"/>
      <protection hidden="1"/>
    </xf>
    <xf numFmtId="49" fontId="20" fillId="0" borderId="2" xfId="0" applyNumberFormat="1" applyFont="1" applyFill="1" applyBorder="1" applyAlignment="1" applyProtection="1">
      <alignment horizontal="center" vertical="top" wrapText="1" readingOrder="2"/>
      <protection hidden="1"/>
    </xf>
    <xf numFmtId="49" fontId="5" fillId="3" borderId="24" xfId="0" applyNumberFormat="1" applyFont="1" applyFill="1" applyBorder="1" applyAlignment="1" applyProtection="1">
      <alignment horizontal="right" vertical="top" wrapText="1" readingOrder="2"/>
      <protection hidden="1"/>
    </xf>
    <xf numFmtId="49" fontId="10" fillId="3" borderId="21" xfId="0" applyNumberFormat="1" applyFont="1" applyFill="1" applyBorder="1" applyAlignment="1" applyProtection="1">
      <alignment horizontal="right" vertical="top" wrapText="1" readingOrder="2"/>
      <protection hidden="1"/>
    </xf>
    <xf numFmtId="49" fontId="10" fillId="10" borderId="31" xfId="0" applyNumberFormat="1" applyFont="1" applyFill="1" applyBorder="1" applyAlignment="1" applyProtection="1">
      <alignment horizontal="center" vertical="top" readingOrder="2"/>
      <protection hidden="1"/>
    </xf>
    <xf numFmtId="0" fontId="0" fillId="0" borderId="0" xfId="0" applyAlignment="1">
      <alignment wrapText="1"/>
    </xf>
    <xf numFmtId="2" fontId="4" fillId="8" borderId="16" xfId="0" applyNumberFormat="1" applyFont="1" applyFill="1" applyBorder="1" applyAlignment="1" applyProtection="1">
      <alignment horizontal="center" vertical="center" wrapText="1" readingOrder="2"/>
      <protection hidden="1"/>
    </xf>
    <xf numFmtId="165" fontId="4" fillId="8" borderId="16" xfId="0" applyNumberFormat="1" applyFont="1" applyFill="1" applyBorder="1" applyAlignment="1" applyProtection="1">
      <alignment horizontal="center" vertical="center" wrapText="1" readingOrder="2"/>
      <protection hidden="1"/>
    </xf>
    <xf numFmtId="49" fontId="10" fillId="3" borderId="29" xfId="0" applyNumberFormat="1" applyFont="1" applyFill="1" applyBorder="1" applyAlignment="1" applyProtection="1">
      <alignment horizontal="right" vertical="top" wrapText="1" readingOrder="2"/>
      <protection hidden="1"/>
    </xf>
    <xf numFmtId="0" fontId="5" fillId="0" borderId="0" xfId="0" applyFont="1"/>
    <xf numFmtId="49" fontId="5" fillId="3" borderId="17" xfId="0" applyNumberFormat="1" applyFont="1" applyFill="1" applyBorder="1" applyAlignment="1" applyProtection="1">
      <alignment horizontal="right" vertical="top" wrapText="1" readingOrder="2"/>
      <protection hidden="1"/>
    </xf>
    <xf numFmtId="0" fontId="5" fillId="17" borderId="51"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24" xfId="0" applyFont="1" applyBorder="1" applyAlignment="1">
      <alignment vertical="center" wrapText="1"/>
    </xf>
    <xf numFmtId="0" fontId="5" fillId="0" borderId="9" xfId="0" applyFont="1" applyBorder="1" applyAlignment="1">
      <alignment horizontal="center" vertical="center"/>
    </xf>
    <xf numFmtId="0" fontId="5" fillId="0" borderId="48" xfId="0" applyFont="1" applyBorder="1"/>
    <xf numFmtId="0" fontId="5" fillId="0" borderId="52" xfId="0" applyFont="1" applyBorder="1"/>
    <xf numFmtId="0" fontId="10" fillId="4" borderId="0" xfId="0" applyFont="1" applyFill="1" applyBorder="1" applyAlignment="1" applyProtection="1">
      <alignment horizontal="center" vertical="center" wrapText="1"/>
      <protection hidden="1"/>
    </xf>
    <xf numFmtId="0" fontId="10" fillId="18" borderId="11" xfId="0" applyFont="1" applyFill="1" applyBorder="1" applyAlignment="1">
      <alignment vertical="center" wrapText="1"/>
    </xf>
    <xf numFmtId="9" fontId="17" fillId="19" borderId="11" xfId="1" applyFont="1" applyFill="1" applyBorder="1" applyAlignment="1" applyProtection="1">
      <alignment horizontal="center" vertical="center" wrapText="1" readingOrder="2"/>
      <protection hidden="1"/>
    </xf>
    <xf numFmtId="9" fontId="17" fillId="19" borderId="24" xfId="1" applyFont="1" applyFill="1" applyBorder="1" applyAlignment="1" applyProtection="1">
      <alignment horizontal="center" vertical="center" wrapText="1" readingOrder="2"/>
      <protection hidden="1"/>
    </xf>
    <xf numFmtId="9" fontId="25" fillId="19" borderId="23" xfId="1" applyFont="1" applyFill="1" applyBorder="1" applyAlignment="1" applyProtection="1">
      <alignment horizontal="center" vertical="center" wrapText="1" readingOrder="2"/>
      <protection hidden="1"/>
    </xf>
    <xf numFmtId="0" fontId="20" fillId="0" borderId="0" xfId="0" applyFont="1"/>
    <xf numFmtId="0" fontId="10" fillId="18" borderId="56" xfId="0" applyFont="1" applyFill="1" applyBorder="1" applyAlignment="1">
      <alignment horizontal="center" vertical="center" wrapText="1"/>
    </xf>
    <xf numFmtId="0" fontId="10" fillId="4" borderId="57" xfId="0" applyFont="1" applyFill="1" applyBorder="1" applyAlignment="1" applyProtection="1">
      <alignment horizontal="center" vertical="center" wrapText="1"/>
      <protection hidden="1"/>
    </xf>
    <xf numFmtId="0" fontId="10" fillId="4" borderId="56" xfId="0" applyFont="1" applyFill="1" applyBorder="1" applyAlignment="1" applyProtection="1">
      <alignment horizontal="center" vertical="center" wrapText="1"/>
      <protection hidden="1"/>
    </xf>
    <xf numFmtId="0" fontId="10" fillId="4" borderId="58" xfId="0" applyFont="1" applyFill="1" applyBorder="1" applyAlignment="1" applyProtection="1">
      <alignment horizontal="center" vertical="center" wrapText="1"/>
      <protection hidden="1"/>
    </xf>
    <xf numFmtId="0" fontId="10" fillId="4" borderId="8" xfId="0" applyFont="1" applyFill="1" applyBorder="1" applyAlignment="1" applyProtection="1">
      <alignment horizontal="center" vertical="center" wrapText="1"/>
      <protection hidden="1"/>
    </xf>
    <xf numFmtId="0" fontId="10" fillId="4" borderId="59" xfId="0" applyFont="1" applyFill="1" applyBorder="1" applyAlignment="1" applyProtection="1">
      <alignment horizontal="center" vertical="center" wrapText="1"/>
      <protection hidden="1"/>
    </xf>
    <xf numFmtId="0" fontId="10" fillId="18" borderId="13" xfId="0" applyFont="1" applyFill="1" applyBorder="1" applyAlignment="1">
      <alignment horizontal="center" vertical="center" wrapText="1"/>
    </xf>
    <xf numFmtId="9" fontId="17" fillId="19" borderId="28" xfId="1" applyFont="1" applyFill="1" applyBorder="1" applyAlignment="1" applyProtection="1">
      <alignment horizontal="center" vertical="center" wrapText="1" readingOrder="2"/>
      <protection hidden="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9" fontId="17" fillId="19" borderId="60" xfId="1" applyFont="1" applyFill="1" applyBorder="1" applyAlignment="1" applyProtection="1">
      <alignment horizontal="center" vertical="center" wrapText="1" readingOrder="2"/>
      <protection hidden="1"/>
    </xf>
    <xf numFmtId="9" fontId="17" fillId="19" borderId="21" xfId="1" applyFont="1" applyFill="1" applyBorder="1" applyAlignment="1" applyProtection="1">
      <alignment horizontal="center" vertical="center" wrapText="1" readingOrder="2"/>
      <protection hidden="1"/>
    </xf>
    <xf numFmtId="164" fontId="10" fillId="16" borderId="61" xfId="0" applyNumberFormat="1" applyFont="1" applyFill="1" applyBorder="1" applyAlignment="1">
      <alignment horizontal="center" vertical="center"/>
    </xf>
    <xf numFmtId="9" fontId="17" fillId="21" borderId="62" xfId="1" applyFont="1" applyFill="1" applyBorder="1" applyAlignment="1" applyProtection="1">
      <alignment horizontal="center" vertical="center" wrapText="1" readingOrder="2"/>
      <protection hidden="1"/>
    </xf>
    <xf numFmtId="0" fontId="10" fillId="18" borderId="0" xfId="0" applyFont="1" applyFill="1" applyBorder="1" applyAlignment="1">
      <alignment horizontal="center" vertical="center" wrapText="1"/>
    </xf>
    <xf numFmtId="0" fontId="6" fillId="5" borderId="16" xfId="0" applyFont="1" applyFill="1" applyBorder="1" applyAlignment="1" applyProtection="1">
      <alignment horizontal="center" vertical="top" wrapText="1" readingOrder="2"/>
      <protection hidden="1"/>
    </xf>
    <xf numFmtId="0" fontId="10" fillId="18" borderId="45" xfId="0" applyFont="1" applyFill="1" applyBorder="1" applyAlignment="1">
      <alignment horizontal="center" vertical="center" wrapText="1"/>
    </xf>
    <xf numFmtId="9" fontId="17" fillId="19" borderId="27" xfId="1" applyFont="1" applyFill="1" applyBorder="1" applyAlignment="1" applyProtection="1">
      <alignment horizontal="center" vertical="center" wrapText="1" readingOrder="2"/>
      <protection hidden="1"/>
    </xf>
    <xf numFmtId="0" fontId="5" fillId="0" borderId="38" xfId="0" applyFont="1" applyBorder="1" applyAlignment="1">
      <alignment horizontal="center" vertical="center" wrapText="1"/>
    </xf>
    <xf numFmtId="0" fontId="5" fillId="0" borderId="53" xfId="0" applyFont="1" applyBorder="1" applyAlignment="1">
      <alignment horizontal="center" vertical="center" wrapText="1"/>
    </xf>
    <xf numFmtId="49" fontId="5" fillId="3" borderId="24" xfId="0" applyNumberFormat="1" applyFont="1" applyFill="1" applyBorder="1" applyAlignment="1" applyProtection="1">
      <alignment horizontal="right" vertical="top" wrapText="1" readingOrder="2"/>
      <protection hidden="1"/>
    </xf>
    <xf numFmtId="49" fontId="10" fillId="3" borderId="8" xfId="0" applyNumberFormat="1" applyFont="1" applyFill="1" applyBorder="1" applyAlignment="1" applyProtection="1">
      <alignment horizontal="center" vertical="top" wrapText="1" readingOrder="2"/>
      <protection hidden="1"/>
    </xf>
    <xf numFmtId="49" fontId="10" fillId="3" borderId="21" xfId="0" applyNumberFormat="1" applyFont="1" applyFill="1" applyBorder="1" applyAlignment="1" applyProtection="1">
      <alignment horizontal="center" vertical="top" wrapText="1" readingOrder="2"/>
      <protection hidden="1"/>
    </xf>
    <xf numFmtId="49" fontId="5" fillId="3" borderId="21" xfId="0" applyNumberFormat="1" applyFont="1" applyFill="1" applyBorder="1" applyAlignment="1" applyProtection="1">
      <alignment horizontal="right" vertical="top" wrapText="1" readingOrder="2"/>
      <protection hidden="1"/>
    </xf>
    <xf numFmtId="49" fontId="5" fillId="3" borderId="24" xfId="0" applyNumberFormat="1" applyFont="1" applyFill="1" applyBorder="1" applyAlignment="1" applyProtection="1">
      <alignment horizontal="right" vertical="top" wrapText="1" readingOrder="2"/>
      <protection hidden="1"/>
    </xf>
    <xf numFmtId="49" fontId="5" fillId="10" borderId="21" xfId="0" applyNumberFormat="1" applyFont="1" applyFill="1" applyBorder="1" applyAlignment="1" applyProtection="1">
      <alignment horizontal="right" vertical="top" wrapText="1" readingOrder="2"/>
      <protection hidden="1"/>
    </xf>
    <xf numFmtId="49" fontId="5" fillId="10" borderId="24" xfId="0" applyNumberFormat="1" applyFont="1" applyFill="1" applyBorder="1" applyAlignment="1" applyProtection="1">
      <alignment horizontal="right" vertical="top" wrapText="1" readingOrder="2"/>
      <protection hidden="1"/>
    </xf>
    <xf numFmtId="49" fontId="10" fillId="3" borderId="31" xfId="0" applyNumberFormat="1" applyFont="1" applyFill="1" applyBorder="1" applyAlignment="1" applyProtection="1">
      <alignment horizontal="center" vertical="top" wrapText="1" readingOrder="2"/>
      <protection hidden="1"/>
    </xf>
    <xf numFmtId="49" fontId="10" fillId="3" borderId="8" xfId="0" applyNumberFormat="1" applyFont="1" applyFill="1" applyBorder="1" applyAlignment="1" applyProtection="1">
      <alignment horizontal="center" vertical="top" wrapText="1" readingOrder="2"/>
      <protection hidden="1"/>
    </xf>
    <xf numFmtId="49" fontId="11" fillId="14" borderId="35" xfId="0" applyNumberFormat="1" applyFont="1" applyFill="1" applyBorder="1" applyAlignment="1" applyProtection="1">
      <alignment horizontal="center" vertical="top"/>
      <protection hidden="1"/>
    </xf>
    <xf numFmtId="49" fontId="11" fillId="14" borderId="20" xfId="0" applyNumberFormat="1" applyFont="1" applyFill="1" applyBorder="1" applyAlignment="1" applyProtection="1">
      <alignment horizontal="center" vertical="top"/>
      <protection hidden="1"/>
    </xf>
    <xf numFmtId="49" fontId="11" fillId="14" borderId="36" xfId="0" applyNumberFormat="1" applyFont="1" applyFill="1" applyBorder="1" applyAlignment="1" applyProtection="1">
      <alignment horizontal="center" vertical="top"/>
      <protection hidden="1"/>
    </xf>
    <xf numFmtId="49" fontId="14" fillId="15" borderId="23" xfId="0" applyNumberFormat="1" applyFont="1" applyFill="1" applyBorder="1" applyAlignment="1" applyProtection="1">
      <alignment horizontal="center" vertical="top" wrapText="1"/>
      <protection hidden="1"/>
    </xf>
    <xf numFmtId="49" fontId="14" fillId="15" borderId="4" xfId="0" applyNumberFormat="1" applyFont="1" applyFill="1" applyBorder="1" applyAlignment="1" applyProtection="1">
      <alignment horizontal="center" vertical="top" wrapText="1"/>
      <protection hidden="1"/>
    </xf>
    <xf numFmtId="49" fontId="10" fillId="3" borderId="21" xfId="0" applyNumberFormat="1" applyFont="1" applyFill="1" applyBorder="1" applyAlignment="1" applyProtection="1">
      <alignment horizontal="right" vertical="top" wrapText="1" readingOrder="2"/>
      <protection hidden="1"/>
    </xf>
    <xf numFmtId="49" fontId="10" fillId="3" borderId="24" xfId="0" applyNumberFormat="1" applyFont="1" applyFill="1" applyBorder="1" applyAlignment="1" applyProtection="1">
      <alignment horizontal="right" vertical="top" wrapText="1" readingOrder="2"/>
      <protection hidden="1"/>
    </xf>
    <xf numFmtId="49" fontId="10" fillId="8" borderId="12" xfId="0" applyNumberFormat="1" applyFont="1" applyFill="1" applyBorder="1" applyAlignment="1" applyProtection="1">
      <alignment horizontal="center" wrapText="1"/>
      <protection hidden="1"/>
    </xf>
    <xf numFmtId="49" fontId="10" fillId="8" borderId="9" xfId="0" applyNumberFormat="1" applyFont="1" applyFill="1" applyBorder="1" applyAlignment="1" applyProtection="1">
      <alignment horizontal="center" wrapText="1"/>
      <protection hidden="1"/>
    </xf>
    <xf numFmtId="49" fontId="10" fillId="8" borderId="10" xfId="0" applyNumberFormat="1" applyFont="1" applyFill="1" applyBorder="1" applyAlignment="1" applyProtection="1">
      <alignment horizontal="center" wrapText="1"/>
      <protection hidden="1"/>
    </xf>
    <xf numFmtId="49" fontId="11" fillId="8" borderId="28" xfId="0" applyNumberFormat="1" applyFont="1" applyFill="1" applyBorder="1" applyAlignment="1" applyProtection="1">
      <alignment horizontal="center" vertical="top" wrapText="1"/>
      <protection hidden="1"/>
    </xf>
    <xf numFmtId="49" fontId="11" fillId="8" borderId="11" xfId="0" applyNumberFormat="1" applyFont="1" applyFill="1" applyBorder="1" applyAlignment="1" applyProtection="1">
      <alignment horizontal="center" vertical="top" wrapText="1"/>
      <protection hidden="1"/>
    </xf>
    <xf numFmtId="49" fontId="13" fillId="8" borderId="21" xfId="0" applyNumberFormat="1" applyFont="1" applyFill="1" applyBorder="1" applyAlignment="1" applyProtection="1">
      <alignment horizontal="center" vertical="top" wrapText="1"/>
      <protection hidden="1"/>
    </xf>
    <xf numFmtId="49" fontId="13" fillId="8" borderId="24" xfId="0" applyNumberFormat="1" applyFont="1" applyFill="1" applyBorder="1" applyAlignment="1" applyProtection="1">
      <alignment horizontal="center" vertical="top" wrapText="1"/>
      <protection hidden="1"/>
    </xf>
    <xf numFmtId="49" fontId="12" fillId="8" borderId="21" xfId="0" applyNumberFormat="1" applyFont="1" applyFill="1" applyBorder="1" applyAlignment="1" applyProtection="1">
      <alignment horizontal="center" vertical="top" wrapText="1"/>
      <protection hidden="1"/>
    </xf>
    <xf numFmtId="49" fontId="12" fillId="8" borderId="24" xfId="0" applyNumberFormat="1" applyFont="1" applyFill="1" applyBorder="1" applyAlignment="1" applyProtection="1">
      <alignment horizontal="center" vertical="top" wrapText="1"/>
      <protection hidden="1"/>
    </xf>
    <xf numFmtId="49" fontId="12" fillId="8" borderId="25" xfId="0" applyNumberFormat="1" applyFont="1" applyFill="1" applyBorder="1" applyAlignment="1" applyProtection="1">
      <alignment horizontal="center" vertical="top" wrapText="1"/>
      <protection hidden="1"/>
    </xf>
    <xf numFmtId="49" fontId="12" fillId="8" borderId="18" xfId="0" applyNumberFormat="1" applyFont="1" applyFill="1" applyBorder="1" applyAlignment="1" applyProtection="1">
      <alignment horizontal="center" vertical="top" wrapText="1"/>
      <protection hidden="1"/>
    </xf>
    <xf numFmtId="49" fontId="11" fillId="14" borderId="5" xfId="0" applyNumberFormat="1" applyFont="1" applyFill="1" applyBorder="1" applyAlignment="1" applyProtection="1">
      <alignment horizontal="center" vertical="top"/>
      <protection hidden="1"/>
    </xf>
    <xf numFmtId="49" fontId="11" fillId="14" borderId="4" xfId="0" applyNumberFormat="1" applyFont="1" applyFill="1" applyBorder="1" applyAlignment="1" applyProtection="1">
      <alignment horizontal="center" vertical="top"/>
      <protection hidden="1"/>
    </xf>
    <xf numFmtId="49" fontId="14" fillId="15" borderId="28" xfId="0" applyNumberFormat="1" applyFont="1" applyFill="1" applyBorder="1" applyAlignment="1" applyProtection="1">
      <alignment horizontal="center" vertical="top" wrapText="1"/>
      <protection hidden="1"/>
    </xf>
    <xf numFmtId="49" fontId="14" fillId="15" borderId="11" xfId="0" applyNumberFormat="1" applyFont="1" applyFill="1" applyBorder="1" applyAlignment="1" applyProtection="1">
      <alignment horizontal="center" vertical="top" wrapText="1"/>
      <protection hidden="1"/>
    </xf>
    <xf numFmtId="49" fontId="5" fillId="3" borderId="29" xfId="0" applyNumberFormat="1" applyFont="1" applyFill="1" applyBorder="1" applyAlignment="1" applyProtection="1">
      <alignment horizontal="right" vertical="top" wrapText="1" readingOrder="2"/>
      <protection hidden="1"/>
    </xf>
    <xf numFmtId="0" fontId="0" fillId="0" borderId="15" xfId="0" applyBorder="1" applyAlignment="1">
      <alignment horizontal="right" vertical="top" wrapText="1" readingOrder="2"/>
    </xf>
    <xf numFmtId="49" fontId="10" fillId="13" borderId="6" xfId="0" applyNumberFormat="1" applyFont="1" applyFill="1" applyBorder="1" applyAlignment="1" applyProtection="1">
      <alignment horizontal="center" vertical="top" readingOrder="2"/>
      <protection hidden="1"/>
    </xf>
    <xf numFmtId="49" fontId="10" fillId="13" borderId="32" xfId="0" applyNumberFormat="1" applyFont="1" applyFill="1" applyBorder="1" applyAlignment="1" applyProtection="1">
      <alignment horizontal="center" vertical="top" readingOrder="2"/>
      <protection hidden="1"/>
    </xf>
    <xf numFmtId="49" fontId="10" fillId="13" borderId="18" xfId="0" applyNumberFormat="1" applyFont="1" applyFill="1" applyBorder="1" applyAlignment="1" applyProtection="1">
      <alignment horizontal="center" vertical="top" readingOrder="2"/>
      <protection hidden="1"/>
    </xf>
    <xf numFmtId="49" fontId="5" fillId="10" borderId="29" xfId="0" applyNumberFormat="1" applyFont="1" applyFill="1" applyBorder="1" applyAlignment="1" applyProtection="1">
      <alignment horizontal="right" vertical="top" wrapText="1" readingOrder="2"/>
      <protection hidden="1"/>
    </xf>
    <xf numFmtId="49" fontId="10" fillId="3" borderId="13" xfId="0" applyNumberFormat="1" applyFont="1" applyFill="1" applyBorder="1" applyAlignment="1" applyProtection="1">
      <alignment horizontal="center" vertical="top" wrapText="1" readingOrder="2"/>
      <protection hidden="1"/>
    </xf>
    <xf numFmtId="49" fontId="10" fillId="3" borderId="43" xfId="0" applyNumberFormat="1" applyFont="1" applyFill="1" applyBorder="1" applyAlignment="1" applyProtection="1">
      <alignment horizontal="center" vertical="center" wrapText="1" readingOrder="2"/>
      <protection hidden="1"/>
    </xf>
    <xf numFmtId="0" fontId="0" fillId="0" borderId="45" xfId="0" applyBorder="1" applyAlignment="1">
      <alignment horizontal="center" vertical="center" wrapText="1" readingOrder="2"/>
    </xf>
    <xf numFmtId="0" fontId="0" fillId="0" borderId="46" xfId="0" applyBorder="1" applyAlignment="1">
      <alignment horizontal="center" vertical="center" wrapText="1" readingOrder="2"/>
    </xf>
    <xf numFmtId="0" fontId="4" fillId="12" borderId="29" xfId="0" applyFont="1" applyFill="1" applyBorder="1" applyAlignment="1" applyProtection="1">
      <alignment horizontal="center" vertical="center" wrapText="1" readingOrder="2"/>
      <protection hidden="1"/>
    </xf>
    <xf numFmtId="0" fontId="4" fillId="12" borderId="44" xfId="0" applyFont="1" applyFill="1" applyBorder="1" applyAlignment="1" applyProtection="1">
      <alignment horizontal="center" vertical="center" wrapText="1" readingOrder="2"/>
      <protection hidden="1"/>
    </xf>
    <xf numFmtId="0" fontId="4" fillId="12" borderId="15" xfId="0" applyFont="1" applyFill="1" applyBorder="1" applyAlignment="1" applyProtection="1">
      <alignment horizontal="center" vertical="center" wrapText="1" readingOrder="2"/>
      <protection hidden="1"/>
    </xf>
    <xf numFmtId="2" fontId="8" fillId="11" borderId="44" xfId="1" applyNumberFormat="1" applyFont="1" applyFill="1" applyBorder="1" applyAlignment="1" applyProtection="1">
      <alignment horizontal="center" vertical="center" wrapText="1" readingOrder="2"/>
      <protection hidden="1"/>
    </xf>
    <xf numFmtId="165" fontId="8" fillId="11" borderId="44" xfId="1" applyNumberFormat="1" applyFont="1" applyFill="1" applyBorder="1" applyAlignment="1" applyProtection="1">
      <alignment horizontal="center" vertical="center" wrapText="1" readingOrder="2"/>
      <protection hidden="1"/>
    </xf>
    <xf numFmtId="49" fontId="4" fillId="4" borderId="9" xfId="0" applyNumberFormat="1" applyFont="1" applyFill="1" applyBorder="1" applyAlignment="1" applyProtection="1">
      <alignment horizontal="center" vertical="center" wrapText="1" readingOrder="2"/>
      <protection hidden="1"/>
    </xf>
    <xf numFmtId="0" fontId="4" fillId="4" borderId="17" xfId="0" applyNumberFormat="1" applyFont="1" applyFill="1" applyBorder="1" applyAlignment="1" applyProtection="1">
      <alignment horizontal="center" vertical="center" wrapText="1" readingOrder="2"/>
      <protection hidden="1"/>
    </xf>
    <xf numFmtId="0" fontId="9" fillId="4" borderId="12" xfId="0" applyFont="1" applyFill="1" applyBorder="1" applyAlignment="1" applyProtection="1">
      <alignment horizontal="center" vertical="center" wrapText="1" readingOrder="2"/>
      <protection hidden="1"/>
    </xf>
    <xf numFmtId="0" fontId="9" fillId="4" borderId="47" xfId="0" applyFont="1" applyFill="1" applyBorder="1" applyAlignment="1" applyProtection="1">
      <alignment horizontal="center" vertical="center" wrapText="1" readingOrder="2"/>
      <protection hidden="1"/>
    </xf>
    <xf numFmtId="0" fontId="9" fillId="4" borderId="30" xfId="0" applyFont="1" applyFill="1" applyBorder="1" applyAlignment="1" applyProtection="1">
      <alignment horizontal="center" vertical="center" wrapText="1" readingOrder="2"/>
      <protection hidden="1"/>
    </xf>
    <xf numFmtId="0" fontId="9" fillId="4" borderId="9" xfId="0" applyFont="1" applyFill="1" applyBorder="1" applyAlignment="1" applyProtection="1">
      <alignment horizontal="center" vertical="center" wrapText="1" readingOrder="2"/>
      <protection hidden="1"/>
    </xf>
    <xf numFmtId="0" fontId="9" fillId="4" borderId="15" xfId="0" applyFont="1" applyFill="1" applyBorder="1" applyAlignment="1" applyProtection="1">
      <alignment horizontal="center" vertical="center" wrapText="1" readingOrder="2"/>
      <protection hidden="1"/>
    </xf>
    <xf numFmtId="0" fontId="9" fillId="4" borderId="16" xfId="0" applyFont="1" applyFill="1" applyBorder="1" applyAlignment="1" applyProtection="1">
      <alignment horizontal="center" vertical="center" wrapText="1" readingOrder="2"/>
      <protection hidden="1"/>
    </xf>
    <xf numFmtId="49" fontId="4" fillId="4" borderId="12" xfId="0" applyNumberFormat="1" applyFont="1" applyFill="1" applyBorder="1" applyAlignment="1" applyProtection="1">
      <alignment horizontal="center" vertical="center" wrapText="1" readingOrder="2"/>
      <protection hidden="1"/>
    </xf>
    <xf numFmtId="0" fontId="4" fillId="4" borderId="14" xfId="0" applyNumberFormat="1" applyFont="1" applyFill="1" applyBorder="1" applyAlignment="1" applyProtection="1">
      <alignment horizontal="center" vertical="center" wrapText="1" readingOrder="2"/>
      <protection hidden="1"/>
    </xf>
    <xf numFmtId="0" fontId="4" fillId="9" borderId="40" xfId="0" applyFont="1" applyFill="1" applyBorder="1" applyAlignment="1" applyProtection="1">
      <alignment horizontal="center" vertical="center" wrapText="1" readingOrder="2"/>
      <protection hidden="1"/>
    </xf>
    <xf numFmtId="0" fontId="0" fillId="0" borderId="41" xfId="0" applyBorder="1" applyAlignment="1">
      <alignment horizontal="center" vertical="center" wrapText="1" readingOrder="2"/>
    </xf>
    <xf numFmtId="0" fontId="10" fillId="18" borderId="42" xfId="0" applyFont="1" applyFill="1" applyBorder="1" applyAlignment="1">
      <alignment horizontal="center" vertical="center" wrapText="1"/>
    </xf>
    <xf numFmtId="0" fontId="10" fillId="18" borderId="54" xfId="0" applyFont="1" applyFill="1" applyBorder="1" applyAlignment="1">
      <alignment horizontal="center" vertical="center" wrapText="1"/>
    </xf>
    <xf numFmtId="0" fontId="10" fillId="0" borderId="5" xfId="0" applyFont="1" applyBorder="1" applyAlignment="1">
      <alignment horizontal="center"/>
    </xf>
    <xf numFmtId="0" fontId="10" fillId="0" borderId="4" xfId="0" applyFont="1" applyBorder="1" applyAlignment="1">
      <alignment horizontal="center"/>
    </xf>
    <xf numFmtId="0" fontId="23" fillId="18" borderId="48" xfId="0" applyFont="1" applyFill="1" applyBorder="1" applyAlignment="1">
      <alignment horizontal="center" vertical="center" wrapText="1"/>
    </xf>
    <xf numFmtId="0" fontId="23" fillId="18" borderId="49" xfId="0" applyFont="1" applyFill="1" applyBorder="1" applyAlignment="1">
      <alignment horizontal="center" vertical="center" wrapText="1"/>
    </xf>
    <xf numFmtId="0" fontId="23" fillId="18" borderId="38" xfId="0" applyFont="1" applyFill="1" applyBorder="1" applyAlignment="1">
      <alignment horizontal="center" vertical="center" wrapText="1"/>
    </xf>
    <xf numFmtId="0" fontId="23" fillId="18" borderId="53"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24" fillId="20" borderId="5" xfId="0" applyFont="1" applyFill="1" applyBorder="1" applyAlignment="1">
      <alignment horizontal="center" vertical="center" wrapText="1"/>
    </xf>
    <xf numFmtId="0" fontId="24" fillId="20" borderId="55" xfId="0" applyFont="1" applyFill="1" applyBorder="1" applyAlignment="1">
      <alignment horizontal="center" vertical="center" wrapText="1"/>
    </xf>
    <xf numFmtId="0" fontId="10" fillId="16" borderId="5" xfId="0" applyFont="1" applyFill="1" applyBorder="1" applyAlignment="1" applyProtection="1">
      <alignment horizontal="center" vertical="center" readingOrder="2"/>
      <protection hidden="1"/>
    </xf>
    <xf numFmtId="0" fontId="10" fillId="16" borderId="4" xfId="0" applyFont="1" applyFill="1" applyBorder="1" applyAlignment="1" applyProtection="1">
      <alignment horizontal="center" vertical="center" readingOrder="2"/>
      <protection hidden="1"/>
    </xf>
    <xf numFmtId="0" fontId="10" fillId="4" borderId="42" xfId="0" applyFont="1" applyFill="1" applyBorder="1" applyAlignment="1" applyProtection="1">
      <alignment horizontal="center" vertical="center" wrapText="1"/>
      <protection hidden="1"/>
    </xf>
    <xf numFmtId="0" fontId="10" fillId="4" borderId="26" xfId="0" applyFont="1" applyFill="1" applyBorder="1" applyAlignment="1" applyProtection="1">
      <alignment horizontal="center" vertical="center" wrapText="1"/>
      <protection hidden="1"/>
    </xf>
    <xf numFmtId="49" fontId="5" fillId="17" borderId="48" xfId="0" applyNumberFormat="1" applyFont="1" applyFill="1" applyBorder="1" applyAlignment="1">
      <alignment horizontal="center" vertical="center" wrapText="1"/>
    </xf>
    <xf numFmtId="0" fontId="5" fillId="17" borderId="49" xfId="0" applyFont="1" applyFill="1" applyBorder="1" applyAlignment="1">
      <alignment horizontal="center" vertical="center" wrapText="1"/>
    </xf>
    <xf numFmtId="0" fontId="5" fillId="17" borderId="39"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0" fillId="18" borderId="40" xfId="0" applyFont="1" applyFill="1" applyBorder="1" applyAlignment="1">
      <alignment horizontal="center" vertical="center" wrapText="1"/>
    </xf>
    <xf numFmtId="0" fontId="5" fillId="17" borderId="34" xfId="0" applyFont="1" applyFill="1" applyBorder="1" applyAlignment="1">
      <alignment horizontal="center"/>
    </xf>
    <xf numFmtId="0" fontId="5" fillId="17" borderId="37" xfId="0" applyFont="1" applyFill="1" applyBorder="1" applyAlignment="1">
      <alignment horizontal="center"/>
    </xf>
    <xf numFmtId="0" fontId="5" fillId="17" borderId="34" xfId="0" applyFont="1" applyFill="1" applyBorder="1" applyAlignment="1">
      <alignment horizontal="center" vertical="center" wrapText="1"/>
    </xf>
    <xf numFmtId="0" fontId="5" fillId="17" borderId="33" xfId="0" applyFont="1" applyFill="1" applyBorder="1" applyAlignment="1">
      <alignment horizontal="center" vertical="center" wrapText="1"/>
    </xf>
    <xf numFmtId="0" fontId="5" fillId="17" borderId="16" xfId="0" applyFont="1" applyFill="1" applyBorder="1" applyAlignment="1">
      <alignment horizontal="center" vertical="center" wrapText="1"/>
    </xf>
    <xf numFmtId="0" fontId="10" fillId="11" borderId="35" xfId="0" applyFont="1" applyFill="1" applyBorder="1" applyAlignment="1">
      <alignment horizontal="center"/>
    </xf>
    <xf numFmtId="0" fontId="10" fillId="11" borderId="36" xfId="0" applyFont="1" applyFill="1" applyBorder="1" applyAlignment="1">
      <alignment horizontal="center"/>
    </xf>
    <xf numFmtId="0" fontId="10" fillId="18" borderId="16"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10" fillId="16" borderId="5" xfId="0" applyFont="1" applyFill="1" applyBorder="1" applyAlignment="1" applyProtection="1">
      <alignment horizontal="center" vertical="center" wrapText="1" readingOrder="2"/>
      <protection hidden="1"/>
    </xf>
    <xf numFmtId="0" fontId="10" fillId="16" borderId="4" xfId="0" applyFont="1" applyFill="1" applyBorder="1" applyAlignment="1" applyProtection="1">
      <alignment horizontal="center" vertical="center" wrapText="1" readingOrder="2"/>
      <protection hidden="1"/>
    </xf>
    <xf numFmtId="0" fontId="10" fillId="16" borderId="48" xfId="0" applyFont="1" applyFill="1" applyBorder="1" applyAlignment="1">
      <alignment horizontal="center" vertical="center" wrapText="1"/>
    </xf>
    <xf numFmtId="0" fontId="10" fillId="16" borderId="49" xfId="0" applyFont="1" applyFill="1" applyBorder="1" applyAlignment="1">
      <alignment horizontal="center" vertical="center" wrapText="1"/>
    </xf>
    <xf numFmtId="49" fontId="23" fillId="16" borderId="48" xfId="0" applyNumberFormat="1" applyFont="1" applyFill="1" applyBorder="1" applyAlignment="1" applyProtection="1">
      <alignment horizontal="center" vertical="center" wrapText="1" readingOrder="2"/>
      <protection hidden="1"/>
    </xf>
    <xf numFmtId="0" fontId="23" fillId="16" borderId="49" xfId="0" applyFont="1" applyFill="1" applyBorder="1" applyAlignment="1" applyProtection="1">
      <alignment horizontal="center" vertical="center" wrapText="1" readingOrder="2"/>
      <protection hidden="1"/>
    </xf>
    <xf numFmtId="0" fontId="2" fillId="7" borderId="22" xfId="0" applyFont="1" applyFill="1" applyBorder="1" applyAlignment="1" applyProtection="1">
      <alignment horizontal="center"/>
    </xf>
    <xf numFmtId="0" fontId="2" fillId="7" borderId="11" xfId="0" applyFont="1" applyFill="1" applyBorder="1" applyAlignment="1" applyProtection="1">
      <alignment horizontal="center"/>
    </xf>
    <xf numFmtId="9" fontId="15" fillId="6" borderId="29" xfId="0" applyNumberFormat="1" applyFont="1" applyFill="1" applyBorder="1" applyAlignment="1" applyProtection="1">
      <alignment horizontal="center" vertical="center"/>
    </xf>
    <xf numFmtId="9" fontId="15" fillId="6" borderId="24" xfId="0" applyNumberFormat="1" applyFont="1" applyFill="1" applyBorder="1" applyAlignment="1" applyProtection="1">
      <alignment horizontal="center" vertical="center"/>
    </xf>
    <xf numFmtId="0" fontId="0" fillId="0" borderId="33" xfId="0" applyBorder="1" applyAlignment="1" applyProtection="1">
      <alignment horizontal="center"/>
    </xf>
  </cellXfs>
  <cellStyles count="3">
    <cellStyle name="Normal" xfId="0" builtinId="0"/>
    <cellStyle name="Percent" xfId="1" builtinId="5"/>
    <cellStyle name="היפר-קישור" xfId="2" builtinId="8"/>
  </cellStyles>
  <dxfs count="12">
    <dxf>
      <fill>
        <patternFill>
          <bgColor rgb="FFFF00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rightToLeft="1" view="pageBreakPreview" zoomScaleNormal="100" zoomScaleSheetLayoutView="100" workbookViewId="0">
      <pane xSplit="3" ySplit="2" topLeftCell="D3" activePane="bottomRight" state="frozen"/>
      <selection pane="topRight" activeCell="D1" sqref="D1"/>
      <selection pane="bottomLeft" activeCell="A3" sqref="A3"/>
      <selection pane="bottomRight" activeCell="B48" sqref="B48:C48"/>
    </sheetView>
  </sheetViews>
  <sheetFormatPr defaultColWidth="9" defaultRowHeight="13.8" x14ac:dyDescent="0.25"/>
  <cols>
    <col min="1" max="1" width="7.19921875" style="13" bestFit="1" customWidth="1"/>
    <col min="2" max="2" width="10" style="14" customWidth="1"/>
    <col min="3" max="3" width="56.3984375" style="13" customWidth="1"/>
    <col min="4" max="6" width="22" style="10" customWidth="1"/>
    <col min="7" max="7" width="28.8984375" style="10" bestFit="1" customWidth="1"/>
    <col min="8" max="10" width="22" style="10" customWidth="1"/>
    <col min="11" max="16384" width="9" style="10"/>
  </cols>
  <sheetData>
    <row r="1" spans="1:10" s="32" customFormat="1" ht="19.2" x14ac:dyDescent="0.25">
      <c r="A1" s="110" t="s">
        <v>0</v>
      </c>
      <c r="B1" s="113" t="s">
        <v>126</v>
      </c>
      <c r="C1" s="114"/>
      <c r="D1" s="31">
        <v>1</v>
      </c>
      <c r="E1" s="31" t="s">
        <v>90</v>
      </c>
      <c r="F1" s="31" t="s">
        <v>67</v>
      </c>
      <c r="G1" s="31" t="s">
        <v>68</v>
      </c>
      <c r="H1" s="31" t="s">
        <v>26</v>
      </c>
      <c r="I1" s="31" t="s">
        <v>69</v>
      </c>
      <c r="J1" s="31" t="s">
        <v>70</v>
      </c>
    </row>
    <row r="2" spans="1:10" s="30" customFormat="1" ht="18" x14ac:dyDescent="0.25">
      <c r="A2" s="111"/>
      <c r="B2" s="115" t="s">
        <v>12</v>
      </c>
      <c r="C2" s="116"/>
      <c r="D2" s="29"/>
      <c r="E2" s="29"/>
      <c r="F2" s="29"/>
      <c r="G2" s="29"/>
      <c r="H2" s="29"/>
      <c r="I2" s="29"/>
      <c r="J2" s="29"/>
    </row>
    <row r="3" spans="1:10" s="30" customFormat="1" ht="18" x14ac:dyDescent="0.25">
      <c r="A3" s="111"/>
      <c r="B3" s="115" t="s">
        <v>13</v>
      </c>
      <c r="C3" s="116"/>
      <c r="D3" s="29"/>
      <c r="E3" s="48"/>
      <c r="F3" s="48"/>
      <c r="G3" s="29"/>
      <c r="H3" s="29"/>
      <c r="I3" s="29"/>
      <c r="J3" s="48"/>
    </row>
    <row r="4" spans="1:10" s="30" customFormat="1" x14ac:dyDescent="0.25">
      <c r="A4" s="111"/>
      <c r="B4" s="117" t="s">
        <v>15</v>
      </c>
      <c r="C4" s="118"/>
      <c r="D4" s="29"/>
      <c r="E4" s="29"/>
      <c r="F4" s="29"/>
      <c r="G4" s="29"/>
      <c r="H4" s="29"/>
      <c r="I4" s="29"/>
      <c r="J4" s="29"/>
    </row>
    <row r="5" spans="1:10" s="30" customFormat="1" x14ac:dyDescent="0.25">
      <c r="A5" s="111"/>
      <c r="B5" s="117" t="s">
        <v>8</v>
      </c>
      <c r="C5" s="118"/>
      <c r="D5" s="29"/>
      <c r="E5" s="29"/>
      <c r="F5" s="29"/>
      <c r="G5" s="29"/>
      <c r="H5" s="29"/>
      <c r="I5" s="29"/>
      <c r="J5" s="29"/>
    </row>
    <row r="6" spans="1:10" s="30" customFormat="1" ht="14.4" thickBot="1" x14ac:dyDescent="0.3">
      <c r="A6" s="112"/>
      <c r="B6" s="119" t="s">
        <v>17</v>
      </c>
      <c r="C6" s="120"/>
      <c r="D6" s="33"/>
      <c r="E6" s="33"/>
      <c r="F6" s="33"/>
      <c r="G6" s="33"/>
      <c r="H6" s="33"/>
      <c r="I6" s="33"/>
      <c r="J6" s="33"/>
    </row>
    <row r="7" spans="1:10" ht="19.8" thickBot="1" x14ac:dyDescent="0.3">
      <c r="A7" s="17" t="s">
        <v>26</v>
      </c>
      <c r="B7" s="121" t="s">
        <v>18</v>
      </c>
      <c r="C7" s="122"/>
      <c r="D7" s="22"/>
      <c r="E7" s="22"/>
      <c r="F7" s="22"/>
      <c r="G7" s="22"/>
      <c r="H7" s="22"/>
      <c r="I7" s="22"/>
      <c r="J7" s="22"/>
    </row>
    <row r="8" spans="1:10" s="15" customFormat="1" ht="16.8" x14ac:dyDescent="0.25">
      <c r="A8" s="19" t="s">
        <v>25</v>
      </c>
      <c r="B8" s="123" t="s">
        <v>33</v>
      </c>
      <c r="C8" s="124"/>
      <c r="D8" s="22"/>
      <c r="E8" s="22"/>
      <c r="F8" s="22"/>
      <c r="G8" s="22"/>
      <c r="H8" s="22"/>
      <c r="I8" s="22"/>
      <c r="J8" s="22"/>
    </row>
    <row r="9" spans="1:10" s="15" customFormat="1" ht="15.6" x14ac:dyDescent="0.25">
      <c r="A9" s="20" t="s">
        <v>27</v>
      </c>
      <c r="B9" s="97" t="s">
        <v>130</v>
      </c>
      <c r="C9" s="98"/>
      <c r="D9" s="51"/>
      <c r="E9" s="51"/>
      <c r="F9" s="51"/>
      <c r="G9" s="51"/>
      <c r="H9" s="51"/>
      <c r="I9" s="51"/>
      <c r="J9" s="51"/>
    </row>
    <row r="10" spans="1:10" s="15" customFormat="1" ht="15.6" x14ac:dyDescent="0.25">
      <c r="A10" s="20" t="s">
        <v>28</v>
      </c>
      <c r="B10" s="125" t="s">
        <v>72</v>
      </c>
      <c r="C10" s="126"/>
      <c r="D10" s="50"/>
      <c r="E10" s="50"/>
      <c r="F10" s="50"/>
      <c r="G10" s="50"/>
      <c r="H10" s="50"/>
      <c r="I10" s="50"/>
      <c r="J10" s="50"/>
    </row>
    <row r="11" spans="1:10" s="15" customFormat="1" ht="140.4" customHeight="1" x14ac:dyDescent="0.25">
      <c r="A11" s="20" t="s">
        <v>29</v>
      </c>
      <c r="B11" s="97" t="s">
        <v>131</v>
      </c>
      <c r="C11" s="98"/>
      <c r="D11" s="50"/>
      <c r="E11" s="50"/>
      <c r="F11" s="50"/>
      <c r="G11" s="50"/>
      <c r="H11" s="50"/>
      <c r="I11" s="50"/>
      <c r="J11" s="50"/>
    </row>
    <row r="12" spans="1:10" s="15" customFormat="1" ht="67.2" customHeight="1" x14ac:dyDescent="0.25">
      <c r="A12" s="20" t="s">
        <v>30</v>
      </c>
      <c r="B12" s="97" t="s">
        <v>31</v>
      </c>
      <c r="C12" s="98"/>
      <c r="D12" s="50"/>
      <c r="E12" s="50"/>
      <c r="F12" s="50"/>
      <c r="G12" s="50"/>
      <c r="H12" s="50"/>
      <c r="I12" s="50"/>
      <c r="J12" s="50"/>
    </row>
    <row r="13" spans="1:10" s="15" customFormat="1" ht="15.6" x14ac:dyDescent="0.25">
      <c r="A13" s="20" t="s">
        <v>132</v>
      </c>
      <c r="B13" s="97" t="s">
        <v>65</v>
      </c>
      <c r="C13" s="98"/>
      <c r="D13" s="50"/>
      <c r="E13" s="50"/>
      <c r="F13" s="50"/>
      <c r="G13" s="50"/>
      <c r="H13" s="50"/>
      <c r="I13" s="50"/>
      <c r="J13" s="50"/>
    </row>
    <row r="14" spans="1:10" s="15" customFormat="1" ht="67.2" customHeight="1" thickBot="1" x14ac:dyDescent="0.3">
      <c r="A14" s="20" t="s">
        <v>133</v>
      </c>
      <c r="B14" s="97" t="s">
        <v>21</v>
      </c>
      <c r="C14" s="98"/>
      <c r="D14" s="50"/>
      <c r="E14" s="50"/>
      <c r="F14" s="50"/>
      <c r="G14" s="50"/>
      <c r="H14" s="50"/>
      <c r="I14" s="50"/>
      <c r="J14" s="50"/>
    </row>
    <row r="15" spans="1:10" s="12" customFormat="1" ht="17.399999999999999" thickBot="1" x14ac:dyDescent="0.3">
      <c r="A15" s="18" t="s">
        <v>32</v>
      </c>
      <c r="B15" s="106" t="s">
        <v>34</v>
      </c>
      <c r="C15" s="107"/>
      <c r="D15" s="22"/>
      <c r="E15" s="22"/>
      <c r="F15" s="22"/>
      <c r="G15" s="22"/>
      <c r="H15" s="22"/>
      <c r="I15" s="22"/>
      <c r="J15" s="22"/>
    </row>
    <row r="16" spans="1:10" s="11" customFormat="1" ht="15.6" x14ac:dyDescent="0.25">
      <c r="A16" s="101" t="s">
        <v>35</v>
      </c>
      <c r="B16" s="108" t="s">
        <v>36</v>
      </c>
      <c r="C16" s="109"/>
      <c r="D16" s="51"/>
      <c r="E16" s="51"/>
      <c r="F16" s="51"/>
      <c r="G16" s="51"/>
      <c r="H16" s="51"/>
      <c r="I16" s="51"/>
      <c r="J16" s="51"/>
    </row>
    <row r="17" spans="1:10" s="11" customFormat="1" ht="46.8" x14ac:dyDescent="0.25">
      <c r="A17" s="102"/>
      <c r="B17" s="36" t="s">
        <v>38</v>
      </c>
      <c r="C17" s="52" t="s">
        <v>134</v>
      </c>
      <c r="D17" s="51"/>
      <c r="E17" s="51"/>
      <c r="F17" s="51"/>
      <c r="G17" s="51"/>
      <c r="H17" s="51"/>
      <c r="I17" s="51"/>
      <c r="J17" s="51"/>
    </row>
    <row r="18" spans="1:10" s="11" customFormat="1" ht="109.2" x14ac:dyDescent="0.25">
      <c r="A18" s="102"/>
      <c r="B18" s="36" t="s">
        <v>39</v>
      </c>
      <c r="C18" s="35" t="s">
        <v>135</v>
      </c>
      <c r="D18" s="51"/>
      <c r="E18" s="51"/>
      <c r="F18" s="51"/>
      <c r="G18" s="51"/>
      <c r="H18" s="51"/>
      <c r="I18" s="51"/>
      <c r="J18" s="51"/>
    </row>
    <row r="19" spans="1:10" s="11" customFormat="1" ht="62.4" x14ac:dyDescent="0.25">
      <c r="A19" s="95"/>
      <c r="B19" s="96" t="s">
        <v>136</v>
      </c>
      <c r="C19" s="94" t="s">
        <v>137</v>
      </c>
      <c r="D19" s="51"/>
      <c r="E19" s="51"/>
      <c r="F19" s="51"/>
      <c r="G19" s="51"/>
      <c r="H19" s="51"/>
      <c r="I19" s="51"/>
      <c r="J19" s="51"/>
    </row>
    <row r="20" spans="1:10" s="11" customFormat="1" ht="22.8" customHeight="1" x14ac:dyDescent="0.25">
      <c r="A20" s="20" t="s">
        <v>37</v>
      </c>
      <c r="B20" s="53" t="s">
        <v>80</v>
      </c>
      <c r="C20" s="60" t="s">
        <v>79</v>
      </c>
      <c r="D20" s="51"/>
      <c r="E20" s="51"/>
      <c r="F20" s="51"/>
      <c r="G20" s="51"/>
      <c r="H20" s="51"/>
      <c r="I20" s="51"/>
      <c r="J20" s="51"/>
    </row>
    <row r="21" spans="1:10" s="11" customFormat="1" ht="15.6" x14ac:dyDescent="0.25">
      <c r="A21" s="101" t="s">
        <v>73</v>
      </c>
      <c r="B21" s="108" t="s">
        <v>74</v>
      </c>
      <c r="C21" s="109"/>
      <c r="D21" s="51"/>
      <c r="E21" s="51"/>
      <c r="F21" s="51"/>
      <c r="G21" s="51"/>
      <c r="H21" s="51"/>
      <c r="I21" s="51"/>
      <c r="J21" s="51"/>
    </row>
    <row r="22" spans="1:10" s="11" customFormat="1" ht="15.6" x14ac:dyDescent="0.25">
      <c r="A22" s="102"/>
      <c r="B22" s="132" t="s">
        <v>138</v>
      </c>
      <c r="C22" s="58" t="s">
        <v>78</v>
      </c>
      <c r="D22" s="51"/>
      <c r="E22" s="51"/>
      <c r="F22" s="51"/>
      <c r="G22" s="51"/>
      <c r="H22" s="51"/>
      <c r="I22" s="51"/>
      <c r="J22" s="51"/>
    </row>
    <row r="23" spans="1:10" s="11" customFormat="1" ht="46.8" x14ac:dyDescent="0.25">
      <c r="A23" s="102"/>
      <c r="B23" s="133"/>
      <c r="C23" s="52" t="s">
        <v>139</v>
      </c>
      <c r="D23" s="51"/>
      <c r="E23" s="51"/>
      <c r="F23" s="51"/>
      <c r="G23" s="51"/>
      <c r="H23" s="51"/>
      <c r="I23" s="51"/>
      <c r="J23" s="51"/>
    </row>
    <row r="24" spans="1:10" s="11" customFormat="1" ht="31.2" x14ac:dyDescent="0.25">
      <c r="A24" s="102"/>
      <c r="B24" s="134"/>
      <c r="C24" s="52" t="s">
        <v>140</v>
      </c>
      <c r="D24" s="51"/>
      <c r="E24" s="51"/>
      <c r="F24" s="51"/>
      <c r="G24" s="51"/>
      <c r="H24" s="51"/>
      <c r="I24" s="51"/>
      <c r="J24" s="51"/>
    </row>
    <row r="25" spans="1:10" s="11" customFormat="1" ht="31.2" x14ac:dyDescent="0.25">
      <c r="A25" s="102"/>
      <c r="B25" s="36" t="s">
        <v>71</v>
      </c>
      <c r="C25" s="52" t="s">
        <v>76</v>
      </c>
      <c r="D25" s="51"/>
      <c r="E25" s="51"/>
      <c r="F25" s="51"/>
      <c r="G25" s="51"/>
      <c r="H25" s="51"/>
      <c r="I25" s="51"/>
      <c r="J25" s="51"/>
    </row>
    <row r="26" spans="1:10" s="11" customFormat="1" ht="48.6" customHeight="1" thickBot="1" x14ac:dyDescent="0.3">
      <c r="A26" s="131"/>
      <c r="B26" s="36" t="s">
        <v>75</v>
      </c>
      <c r="C26" s="52" t="s">
        <v>77</v>
      </c>
      <c r="D26" s="51"/>
      <c r="E26" s="51"/>
      <c r="F26" s="51"/>
      <c r="G26" s="51"/>
      <c r="H26" s="51"/>
      <c r="I26" s="51"/>
      <c r="J26" s="51"/>
    </row>
    <row r="27" spans="1:10" s="12" customFormat="1" ht="19.8" thickBot="1" x14ac:dyDescent="0.3">
      <c r="A27" s="103" t="s">
        <v>1</v>
      </c>
      <c r="B27" s="104"/>
      <c r="C27" s="105"/>
      <c r="D27" s="22"/>
      <c r="E27" s="22"/>
      <c r="F27" s="22"/>
      <c r="G27" s="22"/>
      <c r="H27" s="22"/>
      <c r="I27" s="22"/>
      <c r="J27" s="22"/>
    </row>
    <row r="28" spans="1:10" s="12" customFormat="1" ht="15.6" x14ac:dyDescent="0.25">
      <c r="A28" s="21" t="s">
        <v>19</v>
      </c>
      <c r="B28" s="99" t="s">
        <v>55</v>
      </c>
      <c r="C28" s="100"/>
      <c r="D28" s="16"/>
      <c r="E28" s="16"/>
      <c r="F28" s="16"/>
      <c r="G28" s="16"/>
      <c r="H28" s="16"/>
      <c r="I28" s="16"/>
      <c r="J28" s="16"/>
    </row>
    <row r="29" spans="1:10" s="12" customFormat="1" ht="15.6" x14ac:dyDescent="0.25">
      <c r="A29" s="37" t="s">
        <v>20</v>
      </c>
      <c r="B29" s="99" t="s">
        <v>60</v>
      </c>
      <c r="C29" s="100"/>
      <c r="D29" s="16"/>
      <c r="E29" s="16"/>
      <c r="F29" s="16"/>
      <c r="G29" s="16"/>
      <c r="H29" s="16"/>
      <c r="I29" s="16"/>
      <c r="J29" s="16"/>
    </row>
    <row r="30" spans="1:10" s="12" customFormat="1" ht="147" customHeight="1" x14ac:dyDescent="0.25">
      <c r="A30" s="21" t="s">
        <v>40</v>
      </c>
      <c r="B30" s="99" t="s">
        <v>61</v>
      </c>
      <c r="C30" s="100"/>
      <c r="D30" s="16"/>
      <c r="E30" s="16"/>
      <c r="F30" s="16"/>
      <c r="G30" s="16"/>
      <c r="H30" s="16"/>
      <c r="I30" s="16"/>
      <c r="J30" s="16"/>
    </row>
    <row r="31" spans="1:10" s="12" customFormat="1" ht="47.4" customHeight="1" x14ac:dyDescent="0.25">
      <c r="A31" s="21" t="s">
        <v>41</v>
      </c>
      <c r="B31" s="99" t="s">
        <v>81</v>
      </c>
      <c r="C31" s="100"/>
      <c r="D31" s="16"/>
      <c r="E31" s="16"/>
      <c r="F31" s="16"/>
      <c r="G31" s="16"/>
      <c r="H31" s="16"/>
      <c r="I31" s="16"/>
      <c r="J31" s="16"/>
    </row>
    <row r="32" spans="1:10" s="12" customFormat="1" ht="47.4" customHeight="1" x14ac:dyDescent="0.25">
      <c r="A32" s="54" t="s">
        <v>42</v>
      </c>
      <c r="B32" s="130" t="s">
        <v>82</v>
      </c>
      <c r="C32" s="126"/>
      <c r="D32" s="16"/>
      <c r="E32" s="16"/>
      <c r="F32" s="16"/>
      <c r="G32" s="16"/>
      <c r="H32" s="16"/>
      <c r="I32" s="16"/>
      <c r="J32" s="16"/>
    </row>
    <row r="33" spans="1:10" s="12" customFormat="1" ht="15.6" x14ac:dyDescent="0.25">
      <c r="A33" s="54" t="s">
        <v>43</v>
      </c>
      <c r="B33" s="99" t="s">
        <v>83</v>
      </c>
      <c r="C33" s="100"/>
      <c r="D33" s="16"/>
      <c r="E33" s="16"/>
      <c r="F33" s="16"/>
      <c r="G33" s="16"/>
      <c r="H33" s="16"/>
      <c r="I33" s="16"/>
      <c r="J33" s="16"/>
    </row>
    <row r="34" spans="1:10" s="12" customFormat="1" ht="33.6" customHeight="1" x14ac:dyDescent="0.25">
      <c r="A34" s="21" t="s">
        <v>44</v>
      </c>
      <c r="B34" s="99" t="s">
        <v>62</v>
      </c>
      <c r="C34" s="100"/>
      <c r="D34" s="16"/>
      <c r="E34" s="50"/>
      <c r="F34" s="50"/>
      <c r="G34" s="16"/>
      <c r="H34" s="50"/>
      <c r="I34" s="16"/>
      <c r="J34" s="16"/>
    </row>
    <row r="35" spans="1:10" s="12" customFormat="1" ht="36" customHeight="1" x14ac:dyDescent="0.25">
      <c r="A35" s="37" t="s">
        <v>45</v>
      </c>
      <c r="B35" s="99" t="s">
        <v>84</v>
      </c>
      <c r="C35" s="100"/>
      <c r="D35" s="16"/>
      <c r="E35" s="50"/>
      <c r="F35" s="50"/>
      <c r="G35" s="16"/>
      <c r="H35" s="50"/>
      <c r="I35" s="16"/>
      <c r="J35" s="16"/>
    </row>
    <row r="36" spans="1:10" s="12" customFormat="1" ht="36.6" customHeight="1" x14ac:dyDescent="0.25">
      <c r="A36" s="21" t="s">
        <v>46</v>
      </c>
      <c r="B36" s="99" t="s">
        <v>85</v>
      </c>
      <c r="C36" s="100"/>
      <c r="D36" s="50"/>
      <c r="E36" s="50"/>
      <c r="F36" s="50"/>
      <c r="G36" s="16"/>
      <c r="H36" s="16"/>
      <c r="I36" s="16"/>
      <c r="J36" s="16"/>
    </row>
    <row r="37" spans="1:10" s="12" customFormat="1" ht="15.6" x14ac:dyDescent="0.25">
      <c r="A37" s="21" t="s">
        <v>47</v>
      </c>
      <c r="B37" s="99" t="s">
        <v>154</v>
      </c>
      <c r="C37" s="100"/>
      <c r="D37" s="16"/>
      <c r="E37" s="16"/>
      <c r="F37" s="16"/>
      <c r="G37" s="16"/>
      <c r="H37" s="16"/>
      <c r="I37" s="16"/>
      <c r="J37" s="16"/>
    </row>
    <row r="38" spans="1:10" s="12" customFormat="1" ht="30.6" customHeight="1" x14ac:dyDescent="0.25">
      <c r="A38" s="21" t="s">
        <v>48</v>
      </c>
      <c r="B38" s="99" t="s">
        <v>155</v>
      </c>
      <c r="C38" s="100"/>
      <c r="D38" s="16"/>
      <c r="E38" s="16"/>
      <c r="F38" s="16"/>
      <c r="G38" s="16"/>
      <c r="H38" s="16"/>
      <c r="I38" s="16"/>
      <c r="J38" s="16"/>
    </row>
    <row r="39" spans="1:10" s="12" customFormat="1" ht="31.2" customHeight="1" x14ac:dyDescent="0.25">
      <c r="A39" s="21" t="s">
        <v>49</v>
      </c>
      <c r="B39" s="99" t="s">
        <v>156</v>
      </c>
      <c r="C39" s="100"/>
      <c r="D39" s="16"/>
      <c r="E39" s="16"/>
      <c r="F39" s="16"/>
      <c r="G39" s="16"/>
      <c r="H39" s="16"/>
      <c r="I39" s="16"/>
      <c r="J39" s="16"/>
    </row>
    <row r="40" spans="1:10" s="12" customFormat="1" ht="15.6" x14ac:dyDescent="0.25">
      <c r="A40" s="21" t="s">
        <v>50</v>
      </c>
      <c r="B40" s="99" t="s">
        <v>157</v>
      </c>
      <c r="C40" s="100"/>
      <c r="D40" s="16"/>
      <c r="E40" s="16"/>
      <c r="F40" s="16"/>
      <c r="G40" s="16"/>
      <c r="H40" s="16"/>
      <c r="I40" s="16"/>
      <c r="J40" s="16"/>
    </row>
    <row r="41" spans="1:10" s="12" customFormat="1" ht="15.6" x14ac:dyDescent="0.25">
      <c r="A41" s="21" t="s">
        <v>51</v>
      </c>
      <c r="B41" s="130" t="s">
        <v>158</v>
      </c>
      <c r="C41" s="126"/>
      <c r="D41" s="16"/>
      <c r="E41" s="16"/>
      <c r="F41" s="16"/>
      <c r="G41" s="16"/>
      <c r="H41" s="16"/>
      <c r="I41" s="16"/>
      <c r="J41" s="16"/>
    </row>
    <row r="42" spans="1:10" s="12" customFormat="1" ht="78.599999999999994" customHeight="1" x14ac:dyDescent="0.25">
      <c r="A42" s="21" t="s">
        <v>52</v>
      </c>
      <c r="B42" s="99" t="s">
        <v>159</v>
      </c>
      <c r="C42" s="100"/>
      <c r="D42" s="16"/>
      <c r="E42" s="16"/>
      <c r="F42" s="16"/>
      <c r="G42" s="16"/>
      <c r="H42" s="16"/>
      <c r="I42" s="16"/>
      <c r="J42" s="16"/>
    </row>
    <row r="43" spans="1:10" s="12" customFormat="1" ht="54" customHeight="1" x14ac:dyDescent="0.25">
      <c r="A43" s="54" t="s">
        <v>53</v>
      </c>
      <c r="B43" s="130" t="s">
        <v>161</v>
      </c>
      <c r="C43" s="126"/>
      <c r="D43" s="16"/>
      <c r="E43" s="16"/>
      <c r="F43" s="16"/>
      <c r="G43" s="16"/>
      <c r="H43" s="16"/>
      <c r="I43" s="16"/>
      <c r="J43" s="16"/>
    </row>
    <row r="44" spans="1:10" s="12" customFormat="1" ht="82.95" customHeight="1" x14ac:dyDescent="0.25">
      <c r="A44" s="54" t="s">
        <v>54</v>
      </c>
      <c r="B44" s="99" t="s">
        <v>86</v>
      </c>
      <c r="C44" s="100"/>
      <c r="D44" s="16"/>
      <c r="E44" s="16"/>
      <c r="F44" s="16"/>
      <c r="G44" s="16"/>
      <c r="H44" s="16"/>
      <c r="I44" s="16"/>
      <c r="J44" s="16"/>
    </row>
    <row r="45" spans="1:10" s="12" customFormat="1" ht="51.6" customHeight="1" x14ac:dyDescent="0.25">
      <c r="A45" s="54" t="s">
        <v>56</v>
      </c>
      <c r="B45" s="99" t="s">
        <v>87</v>
      </c>
      <c r="C45" s="100"/>
      <c r="D45" s="16"/>
      <c r="E45" s="16"/>
      <c r="F45" s="16"/>
      <c r="G45" s="16"/>
      <c r="H45" s="16"/>
      <c r="I45" s="16"/>
      <c r="J45" s="16"/>
    </row>
    <row r="46" spans="1:10" s="12" customFormat="1" ht="15.6" x14ac:dyDescent="0.25">
      <c r="A46" s="54" t="s">
        <v>57</v>
      </c>
      <c r="B46" s="99" t="s">
        <v>88</v>
      </c>
      <c r="C46" s="100"/>
      <c r="D46" s="16"/>
      <c r="E46" s="16"/>
      <c r="F46" s="16"/>
      <c r="G46" s="16"/>
      <c r="H46" s="16"/>
      <c r="I46" s="16"/>
      <c r="J46" s="16"/>
    </row>
    <row r="47" spans="1:10" s="12" customFormat="1" ht="34.799999999999997" customHeight="1" x14ac:dyDescent="0.25">
      <c r="A47" s="54" t="s">
        <v>58</v>
      </c>
      <c r="B47" s="130" t="s">
        <v>162</v>
      </c>
      <c r="C47" s="126"/>
      <c r="D47" s="16"/>
      <c r="E47" s="16"/>
      <c r="F47" s="16"/>
      <c r="G47" s="16"/>
      <c r="H47" s="16"/>
      <c r="I47" s="16"/>
      <c r="J47" s="16"/>
    </row>
    <row r="48" spans="1:10" s="12" customFormat="1" ht="34.799999999999997" customHeight="1" x14ac:dyDescent="0.25">
      <c r="A48" s="54" t="s">
        <v>59</v>
      </c>
      <c r="B48" s="99" t="s">
        <v>163</v>
      </c>
      <c r="C48" s="100"/>
      <c r="D48" s="16"/>
      <c r="E48" s="16"/>
      <c r="F48" s="16"/>
      <c r="G48" s="16"/>
      <c r="H48" s="16"/>
      <c r="I48" s="16"/>
      <c r="J48" s="16"/>
    </row>
    <row r="49" spans="1:10" ht="33.6" customHeight="1" x14ac:dyDescent="0.25">
      <c r="A49" s="54" t="s">
        <v>127</v>
      </c>
      <c r="B49" s="99" t="s">
        <v>63</v>
      </c>
      <c r="C49" s="100"/>
      <c r="D49" s="16"/>
      <c r="E49" s="16"/>
      <c r="F49" s="16"/>
      <c r="G49" s="16"/>
      <c r="H49" s="16"/>
      <c r="I49" s="16"/>
      <c r="J49" s="16"/>
    </row>
    <row r="50" spans="1:10" ht="45.6" customHeight="1" thickBot="1" x14ac:dyDescent="0.3">
      <c r="A50" s="54" t="s">
        <v>160</v>
      </c>
      <c r="B50" s="99" t="s">
        <v>64</v>
      </c>
      <c r="C50" s="100"/>
      <c r="D50" s="16"/>
      <c r="E50" s="16"/>
      <c r="F50" s="16"/>
      <c r="G50" s="16"/>
      <c r="H50" s="16"/>
      <c r="I50" s="16"/>
      <c r="J50" s="16"/>
    </row>
    <row r="51" spans="1:10" ht="17.399999999999999" thickBot="1" x14ac:dyDescent="0.3">
      <c r="A51" s="127" t="s">
        <v>22</v>
      </c>
      <c r="B51" s="128"/>
      <c r="C51" s="129"/>
      <c r="D51" s="22" t="str">
        <f t="shared" ref="D51:J51" si="0">IF(OR(D7="פסילה",D27="פסילה"),"פסילה",IF(OR(D7="נדרשת השלמה",D27="נדרשת השלמה"),"נדרשת השלמה","עמידה בדרישות"))</f>
        <v>עמידה בדרישות</v>
      </c>
      <c r="E51" s="22" t="str">
        <f t="shared" si="0"/>
        <v>עמידה בדרישות</v>
      </c>
      <c r="F51" s="22" t="str">
        <f t="shared" si="0"/>
        <v>עמידה בדרישות</v>
      </c>
      <c r="G51" s="22" t="str">
        <f t="shared" si="0"/>
        <v>עמידה בדרישות</v>
      </c>
      <c r="H51" s="22" t="str">
        <f t="shared" si="0"/>
        <v>עמידה בדרישות</v>
      </c>
      <c r="I51" s="22" t="str">
        <f t="shared" si="0"/>
        <v>עמידה בדרישות</v>
      </c>
      <c r="J51" s="22" t="str">
        <f t="shared" si="0"/>
        <v>עמידה בדרישות</v>
      </c>
    </row>
  </sheetData>
  <mergeCells count="46">
    <mergeCell ref="B41:C41"/>
    <mergeCell ref="B36:C36"/>
    <mergeCell ref="B30:C30"/>
    <mergeCell ref="B35:C35"/>
    <mergeCell ref="B33:C33"/>
    <mergeCell ref="B37:C37"/>
    <mergeCell ref="B38:C38"/>
    <mergeCell ref="B39:C39"/>
    <mergeCell ref="B40:C40"/>
    <mergeCell ref="B22:B24"/>
    <mergeCell ref="B32:C32"/>
    <mergeCell ref="A51:C51"/>
    <mergeCell ref="B42:C42"/>
    <mergeCell ref="B44:C44"/>
    <mergeCell ref="B45:C45"/>
    <mergeCell ref="B46:C46"/>
    <mergeCell ref="B49:C49"/>
    <mergeCell ref="B50:C50"/>
    <mergeCell ref="B47:C47"/>
    <mergeCell ref="B43:C43"/>
    <mergeCell ref="B48:C48"/>
    <mergeCell ref="B7:C7"/>
    <mergeCell ref="B8:C8"/>
    <mergeCell ref="B9:C9"/>
    <mergeCell ref="B11:C11"/>
    <mergeCell ref="B12:C12"/>
    <mergeCell ref="B10:C10"/>
    <mergeCell ref="A1:A6"/>
    <mergeCell ref="B1:C1"/>
    <mergeCell ref="B2:C2"/>
    <mergeCell ref="B3:C3"/>
    <mergeCell ref="B4:C4"/>
    <mergeCell ref="B5:C5"/>
    <mergeCell ref="B6:C6"/>
    <mergeCell ref="B13:C13"/>
    <mergeCell ref="B29:C29"/>
    <mergeCell ref="A16:A18"/>
    <mergeCell ref="B34:C34"/>
    <mergeCell ref="A27:C27"/>
    <mergeCell ref="B15:C15"/>
    <mergeCell ref="B16:C16"/>
    <mergeCell ref="B21:C21"/>
    <mergeCell ref="B14:C14"/>
    <mergeCell ref="B31:C31"/>
    <mergeCell ref="B28:C28"/>
    <mergeCell ref="A21:A26"/>
  </mergeCells>
  <conditionalFormatting sqref="D7:J51">
    <cfRule type="containsText" dxfId="11" priority="20" operator="containsText" text="ל.ר">
      <formula>NOT(ISERROR(SEARCH("ל.ר",D7)))</formula>
    </cfRule>
    <cfRule type="containsText" dxfId="10" priority="24" operator="containsText" text="$">
      <formula>NOT(ISERROR(SEARCH("$",D7)))</formula>
    </cfRule>
    <cfRule type="containsText" dxfId="9" priority="25" operator="containsText" text="X">
      <formula>NOT(ISERROR(SEARCH("X",D7)))</formula>
    </cfRule>
    <cfRule type="containsText" dxfId="8" priority="26" operator="containsText" text="V">
      <formula>NOT(ISERROR(SEARCH("V",D7)))</formula>
    </cfRule>
  </conditionalFormatting>
  <conditionalFormatting sqref="D7:J8 D51:J51">
    <cfRule type="containsText" dxfId="7" priority="21" operator="containsText" text="עמידה בדרישות">
      <formula>NOT(ISERROR(SEARCH("עמידה בדרישות",D7)))</formula>
    </cfRule>
    <cfRule type="containsText" dxfId="6" priority="22" operator="containsText" text="פסילה">
      <formula>NOT(ISERROR(SEARCH("פסילה",D7)))</formula>
    </cfRule>
    <cfRule type="containsText" dxfId="5" priority="23" operator="containsText" text="נדרשת השלמה">
      <formula>NOT(ISERROR(SEARCH("נדרשת השלמה",D7)))</formula>
    </cfRule>
  </conditionalFormatting>
  <conditionalFormatting sqref="D27:J27 D15:J15">
    <cfRule type="containsText" dxfId="4" priority="2" operator="containsText" text="עמידה בדרישות">
      <formula>NOT(ISERROR(SEARCH("עמידה בדרישות",D15)))</formula>
    </cfRule>
    <cfRule type="containsText" dxfId="3" priority="3" operator="containsText" text="פסילה">
      <formula>NOT(ISERROR(SEARCH("פסילה",D15)))</formula>
    </cfRule>
    <cfRule type="containsText" dxfId="2" priority="4" operator="containsText" text="נדרשת השלמה">
      <formula>NOT(ISERROR(SEARCH("נדרשת השלמה",D15)))</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
  <sheetViews>
    <sheetView rightToLeft="1" view="pageBreakPreview" zoomScaleNormal="85" zoomScaleSheetLayoutView="100" workbookViewId="0">
      <pane xSplit="4" ySplit="3" topLeftCell="E10" activePane="bottomRight" state="frozen"/>
      <selection pane="topRight" activeCell="D1" sqref="D1"/>
      <selection pane="bottomLeft" activeCell="A4" sqref="A4"/>
      <selection pane="bottomRight" activeCell="C5" sqref="C5"/>
    </sheetView>
  </sheetViews>
  <sheetFormatPr defaultColWidth="24.19921875" defaultRowHeight="15" x14ac:dyDescent="0.25"/>
  <cols>
    <col min="1" max="2" width="11.69921875" style="8" customWidth="1"/>
    <col min="3" max="3" width="74.19921875" style="8" customWidth="1"/>
    <col min="4" max="4" width="21.19921875" style="8" customWidth="1"/>
    <col min="5" max="5" width="13.8984375" style="8" bestFit="1" customWidth="1"/>
    <col min="6" max="6" width="15.09765625" style="8" customWidth="1"/>
    <col min="7" max="7" width="13.8984375" style="8" bestFit="1" customWidth="1"/>
    <col min="8" max="8" width="15.09765625" style="8" customWidth="1"/>
    <col min="9" max="16384" width="24.19921875" style="8"/>
  </cols>
  <sheetData>
    <row r="1" spans="1:18" ht="15.6" x14ac:dyDescent="0.25">
      <c r="A1" s="142" t="s">
        <v>16</v>
      </c>
      <c r="B1" s="143"/>
      <c r="C1" s="144"/>
      <c r="D1" s="26" t="s">
        <v>11</v>
      </c>
      <c r="E1" s="148" t="s">
        <v>89</v>
      </c>
      <c r="F1" s="149"/>
      <c r="G1" s="148" t="s">
        <v>90</v>
      </c>
      <c r="H1" s="149"/>
      <c r="I1" s="7"/>
      <c r="J1" s="7"/>
      <c r="K1" s="7"/>
      <c r="L1" s="7"/>
      <c r="M1" s="7"/>
      <c r="N1" s="7"/>
      <c r="O1" s="7"/>
      <c r="P1" s="7"/>
      <c r="Q1" s="7"/>
      <c r="R1" s="7"/>
    </row>
    <row r="2" spans="1:18" ht="15.6" x14ac:dyDescent="0.25">
      <c r="A2" s="145"/>
      <c r="B2" s="146"/>
      <c r="C2" s="147"/>
      <c r="D2" s="25" t="s">
        <v>12</v>
      </c>
      <c r="E2" s="140">
        <f>'תנאי-סף'!D2</f>
        <v>0</v>
      </c>
      <c r="F2" s="141"/>
      <c r="G2" s="140">
        <f>'תנאי-סף'!E2</f>
        <v>0</v>
      </c>
      <c r="H2" s="141"/>
      <c r="I2" s="7"/>
      <c r="J2" s="7"/>
      <c r="K2" s="7"/>
      <c r="L2" s="7"/>
      <c r="M2" s="7"/>
      <c r="N2" s="7"/>
      <c r="O2" s="7"/>
      <c r="P2" s="7"/>
      <c r="Q2" s="7"/>
      <c r="R2" s="7"/>
    </row>
    <row r="3" spans="1:18" ht="15.6" x14ac:dyDescent="0.25">
      <c r="A3" s="24" t="s">
        <v>9</v>
      </c>
      <c r="B3" s="27"/>
      <c r="C3" s="23" t="s">
        <v>10</v>
      </c>
      <c r="D3" s="25" t="s">
        <v>3</v>
      </c>
      <c r="E3" s="27" t="s">
        <v>7</v>
      </c>
      <c r="F3" s="25" t="s">
        <v>4</v>
      </c>
      <c r="G3" s="27" t="s">
        <v>7</v>
      </c>
      <c r="H3" s="25" t="s">
        <v>4</v>
      </c>
      <c r="I3" s="7"/>
      <c r="J3" s="7"/>
      <c r="K3" s="7"/>
      <c r="L3" s="7"/>
      <c r="M3" s="7"/>
      <c r="N3" s="7"/>
      <c r="O3" s="7"/>
      <c r="P3" s="7"/>
      <c r="Q3" s="7"/>
      <c r="R3" s="7"/>
    </row>
    <row r="4" spans="1:18" s="9" customFormat="1" ht="47.4" thickBot="1" x14ac:dyDescent="0.3">
      <c r="A4" s="150" t="s">
        <v>142</v>
      </c>
      <c r="B4" s="38" t="s">
        <v>143</v>
      </c>
      <c r="C4" s="39" t="s">
        <v>148</v>
      </c>
      <c r="D4" s="42">
        <v>0.09</v>
      </c>
      <c r="E4" s="40"/>
      <c r="F4" s="41"/>
      <c r="G4" s="40"/>
      <c r="H4" s="41"/>
      <c r="I4" s="7"/>
      <c r="J4" s="7"/>
      <c r="K4" s="7"/>
      <c r="L4" s="7"/>
      <c r="M4" s="7"/>
      <c r="N4" s="7"/>
      <c r="O4" s="7"/>
      <c r="P4" s="7"/>
      <c r="Q4" s="7"/>
      <c r="R4" s="7"/>
    </row>
    <row r="5" spans="1:18" s="7" customFormat="1" ht="46.8" x14ac:dyDescent="0.25">
      <c r="A5" s="151"/>
      <c r="B5" s="38" t="s">
        <v>144</v>
      </c>
      <c r="C5" s="39" t="s">
        <v>147</v>
      </c>
      <c r="D5" s="42">
        <v>0.06</v>
      </c>
      <c r="E5" s="40"/>
      <c r="F5" s="41"/>
      <c r="G5" s="40"/>
      <c r="H5" s="41"/>
    </row>
    <row r="6" spans="1:18" s="7" customFormat="1" ht="62.4" x14ac:dyDescent="0.25">
      <c r="A6" s="38" t="s">
        <v>145</v>
      </c>
      <c r="B6" s="38"/>
      <c r="C6" s="39" t="s">
        <v>146</v>
      </c>
      <c r="D6" s="42">
        <v>0.15</v>
      </c>
      <c r="E6" s="40"/>
      <c r="F6" s="41"/>
      <c r="G6" s="40"/>
      <c r="H6" s="41"/>
    </row>
    <row r="7" spans="1:18" s="7" customFormat="1" ht="69.599999999999994" customHeight="1" x14ac:dyDescent="0.25">
      <c r="A7" s="150" t="s">
        <v>149</v>
      </c>
      <c r="B7" s="38" t="s">
        <v>150</v>
      </c>
      <c r="C7" s="39" t="s">
        <v>152</v>
      </c>
      <c r="D7" s="42">
        <v>0.05</v>
      </c>
      <c r="E7" s="40"/>
      <c r="F7" s="41"/>
      <c r="G7" s="40"/>
      <c r="H7" s="56"/>
    </row>
    <row r="8" spans="1:18" s="7" customFormat="1" ht="66.599999999999994" customHeight="1" x14ac:dyDescent="0.25">
      <c r="A8" s="151"/>
      <c r="B8" s="38" t="s">
        <v>151</v>
      </c>
      <c r="C8" s="39" t="s">
        <v>153</v>
      </c>
      <c r="D8" s="42">
        <v>0.05</v>
      </c>
      <c r="E8" s="40"/>
      <c r="F8" s="57"/>
      <c r="G8" s="40"/>
      <c r="H8" s="41"/>
    </row>
    <row r="9" spans="1:18" s="7" customFormat="1" ht="98.4" customHeight="1" x14ac:dyDescent="0.25">
      <c r="A9" s="38" t="s">
        <v>91</v>
      </c>
      <c r="B9" s="38"/>
      <c r="C9" s="89" t="s">
        <v>111</v>
      </c>
      <c r="D9" s="42">
        <v>0.2</v>
      </c>
      <c r="E9" s="40" t="s">
        <v>129</v>
      </c>
      <c r="F9" s="41">
        <f>'תכנית עבודה מוצעת'!D9</f>
        <v>0</v>
      </c>
      <c r="G9" s="40" t="s">
        <v>129</v>
      </c>
      <c r="H9" s="41">
        <f>'תכנית עסקית מוצעת'!F9</f>
        <v>0</v>
      </c>
    </row>
    <row r="10" spans="1:18" s="7" customFormat="1" ht="63.6" customHeight="1" x14ac:dyDescent="0.25">
      <c r="A10" s="38" t="s">
        <v>92</v>
      </c>
      <c r="B10" s="38"/>
      <c r="C10" s="89" t="s">
        <v>93</v>
      </c>
      <c r="D10" s="42">
        <v>0.2</v>
      </c>
      <c r="E10" s="40" t="s">
        <v>128</v>
      </c>
      <c r="F10" s="41">
        <f>'תכנית עסקית מוצעת'!D9</f>
        <v>0</v>
      </c>
      <c r="G10" s="40" t="s">
        <v>128</v>
      </c>
      <c r="H10" s="41">
        <f>'תכנית עסקית מוצעת'!F9</f>
        <v>0</v>
      </c>
    </row>
    <row r="11" spans="1:18" s="7" customFormat="1" ht="162.6" customHeight="1" x14ac:dyDescent="0.25">
      <c r="A11" s="38" t="s">
        <v>94</v>
      </c>
      <c r="B11" s="38"/>
      <c r="C11" s="39" t="s">
        <v>96</v>
      </c>
      <c r="D11" s="42">
        <v>0.05</v>
      </c>
      <c r="E11" s="40"/>
      <c r="F11" s="41"/>
      <c r="G11" s="40"/>
      <c r="H11" s="41"/>
    </row>
    <row r="12" spans="1:18" s="7" customFormat="1" ht="22.2" customHeight="1" x14ac:dyDescent="0.25">
      <c r="A12" s="38" t="s">
        <v>95</v>
      </c>
      <c r="B12" s="38"/>
      <c r="C12" s="39" t="s">
        <v>110</v>
      </c>
      <c r="D12" s="42">
        <v>0.15</v>
      </c>
      <c r="E12" s="55"/>
      <c r="F12" s="41"/>
      <c r="G12" s="40"/>
      <c r="H12" s="41"/>
    </row>
    <row r="13" spans="1:18" ht="15.6" x14ac:dyDescent="0.25">
      <c r="A13" s="135" t="s">
        <v>14</v>
      </c>
      <c r="B13" s="136"/>
      <c r="C13" s="137"/>
      <c r="D13" s="43">
        <f>SUM(D4:D12)</f>
        <v>1</v>
      </c>
      <c r="E13" s="139">
        <f>SUM(F4:F12)</f>
        <v>0</v>
      </c>
      <c r="F13" s="139"/>
      <c r="G13" s="138">
        <f>SUM(H4:H12)</f>
        <v>0</v>
      </c>
      <c r="H13" s="138"/>
    </row>
  </sheetData>
  <sheetProtection selectLockedCells="1" selectUnlockedCells="1"/>
  <mergeCells count="10">
    <mergeCell ref="A13:C13"/>
    <mergeCell ref="G13:H13"/>
    <mergeCell ref="E13:F13"/>
    <mergeCell ref="E2:F2"/>
    <mergeCell ref="G2:H2"/>
    <mergeCell ref="A1:C2"/>
    <mergeCell ref="E1:F1"/>
    <mergeCell ref="G1:H1"/>
    <mergeCell ref="A4:A5"/>
    <mergeCell ref="A7:A8"/>
  </mergeCells>
  <pageMargins left="0.7" right="0.7" top="0.75" bottom="0.75" header="0.3" footer="0.3"/>
  <pageSetup paperSize="9" scale="80" orientation="portrait" r:id="rId1"/>
  <rowBreaks count="1" manualBreakCount="1">
    <brk id="10" max="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52A70-458F-428E-917B-A3AA27D2D2AC}">
  <dimension ref="A1:I9"/>
  <sheetViews>
    <sheetView rightToLeft="1" topLeftCell="B1" zoomScaleNormal="100" workbookViewId="0">
      <selection activeCell="B6" sqref="B6"/>
    </sheetView>
  </sheetViews>
  <sheetFormatPr defaultRowHeight="13.8" x14ac:dyDescent="0.25"/>
  <cols>
    <col min="1" max="1" width="12.09765625" customWidth="1"/>
    <col min="2" max="2" width="64.19921875" customWidth="1"/>
    <col min="5" max="5" width="28.3984375" bestFit="1" customWidth="1"/>
    <col min="6" max="6" width="8.796875" customWidth="1"/>
    <col min="7" max="7" width="27.69921875" bestFit="1" customWidth="1"/>
    <col min="9" max="9" width="38.69921875" bestFit="1" customWidth="1"/>
  </cols>
  <sheetData>
    <row r="1" spans="1:9" ht="16.2" thickBot="1" x14ac:dyDescent="0.35">
      <c r="A1" s="59"/>
      <c r="B1" s="59"/>
      <c r="C1" s="59"/>
      <c r="D1" s="59"/>
      <c r="E1" s="59"/>
      <c r="F1" s="59"/>
      <c r="G1" s="59"/>
    </row>
    <row r="2" spans="1:9" ht="16.2" thickBot="1" x14ac:dyDescent="0.35">
      <c r="A2" s="66"/>
      <c r="B2" s="67"/>
      <c r="C2" s="67"/>
      <c r="D2" s="164">
        <v>1</v>
      </c>
      <c r="E2" s="165"/>
      <c r="F2" s="164">
        <v>2</v>
      </c>
      <c r="G2" s="165"/>
      <c r="H2" s="164">
        <v>3</v>
      </c>
      <c r="I2" s="165"/>
    </row>
    <row r="3" spans="1:9" x14ac:dyDescent="0.25">
      <c r="A3" s="156" t="s">
        <v>115</v>
      </c>
      <c r="B3" s="157"/>
      <c r="C3" s="166" t="s">
        <v>99</v>
      </c>
      <c r="D3" s="168">
        <f>'תנאי-סף'!D2</f>
        <v>0</v>
      </c>
      <c r="E3" s="169"/>
      <c r="F3" s="168">
        <f>'תנאי-סף'!E2</f>
        <v>0</v>
      </c>
      <c r="G3" s="169"/>
      <c r="H3" s="168">
        <f>'תנאי-סף'!F2</f>
        <v>0</v>
      </c>
      <c r="I3" s="169"/>
    </row>
    <row r="4" spans="1:9" ht="40.799999999999997" customHeight="1" thickBot="1" x14ac:dyDescent="0.3">
      <c r="A4" s="158"/>
      <c r="B4" s="159"/>
      <c r="C4" s="167"/>
      <c r="D4" s="170"/>
      <c r="E4" s="171"/>
      <c r="F4" s="170"/>
      <c r="G4" s="171"/>
      <c r="H4" s="170"/>
      <c r="I4" s="171"/>
    </row>
    <row r="5" spans="1:9" ht="16.2" thickBot="1" x14ac:dyDescent="0.3">
      <c r="A5" s="160"/>
      <c r="B5" s="161"/>
      <c r="C5" s="68" t="s">
        <v>100</v>
      </c>
      <c r="D5" s="61" t="s">
        <v>97</v>
      </c>
      <c r="E5" s="62" t="s">
        <v>98</v>
      </c>
      <c r="F5" s="61" t="s">
        <v>97</v>
      </c>
      <c r="G5" s="62" t="s">
        <v>98</v>
      </c>
      <c r="H5" s="61" t="s">
        <v>97</v>
      </c>
      <c r="I5" s="62" t="s">
        <v>98</v>
      </c>
    </row>
    <row r="6" spans="1:9" ht="125.4" thickBot="1" x14ac:dyDescent="0.3">
      <c r="A6" s="152" t="s">
        <v>101</v>
      </c>
      <c r="B6" s="69" t="s">
        <v>112</v>
      </c>
      <c r="C6" s="70">
        <v>0.5</v>
      </c>
      <c r="D6" s="63"/>
      <c r="E6" s="64"/>
      <c r="F6" s="63"/>
      <c r="G6" s="64"/>
      <c r="H6" s="63"/>
      <c r="I6" s="64"/>
    </row>
    <row r="7" spans="1:9" ht="47.4" thickBot="1" x14ac:dyDescent="0.3">
      <c r="A7" s="153"/>
      <c r="B7" s="69" t="s">
        <v>113</v>
      </c>
      <c r="C7" s="71">
        <v>0.3</v>
      </c>
      <c r="D7" s="65"/>
      <c r="E7" s="64"/>
      <c r="F7" s="65"/>
      <c r="G7" s="64"/>
      <c r="H7" s="65"/>
      <c r="I7" s="64"/>
    </row>
    <row r="8" spans="1:9" ht="47.4" thickBot="1" x14ac:dyDescent="0.3">
      <c r="A8" s="153"/>
      <c r="B8" s="69" t="s">
        <v>114</v>
      </c>
      <c r="C8" s="71">
        <v>0.2</v>
      </c>
      <c r="D8" s="65"/>
      <c r="E8" s="64"/>
      <c r="F8" s="65"/>
      <c r="G8" s="64"/>
      <c r="H8" s="65"/>
      <c r="I8" s="64"/>
    </row>
    <row r="9" spans="1:9" ht="18.600000000000001" thickBot="1" x14ac:dyDescent="0.35">
      <c r="A9" s="162" t="s">
        <v>102</v>
      </c>
      <c r="B9" s="163"/>
      <c r="C9" s="72">
        <f>SUM(C6:C8)</f>
        <v>1</v>
      </c>
      <c r="D9" s="154">
        <f>SUMPRODUCT($C$6:$C$8,D$6:D$8)</f>
        <v>0</v>
      </c>
      <c r="E9" s="155"/>
      <c r="F9" s="154">
        <f>SUMPRODUCT($C$6:$C$8,F$6:F$8)</f>
        <v>0</v>
      </c>
      <c r="G9" s="155"/>
      <c r="H9" s="154">
        <f>SUMPRODUCT($C$6:$C$8,H$6:H$8)</f>
        <v>0</v>
      </c>
      <c r="I9" s="155"/>
    </row>
  </sheetData>
  <mergeCells count="13">
    <mergeCell ref="D2:E2"/>
    <mergeCell ref="F2:G2"/>
    <mergeCell ref="H2:I2"/>
    <mergeCell ref="C3:C4"/>
    <mergeCell ref="D3:E4"/>
    <mergeCell ref="F3:G4"/>
    <mergeCell ref="H3:I4"/>
    <mergeCell ref="A6:A8"/>
    <mergeCell ref="D9:E9"/>
    <mergeCell ref="F9:G9"/>
    <mergeCell ref="H9:I9"/>
    <mergeCell ref="A3:B5"/>
    <mergeCell ref="A9:B9"/>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BF5C-AFD7-4402-9BA4-AAD0CE4186FD}">
  <dimension ref="A1:I9"/>
  <sheetViews>
    <sheetView rightToLeft="1" tabSelected="1" topLeftCell="A6" zoomScaleNormal="100" workbookViewId="0">
      <selection activeCell="B7" sqref="B7"/>
    </sheetView>
  </sheetViews>
  <sheetFormatPr defaultRowHeight="13.8" x14ac:dyDescent="0.25"/>
  <cols>
    <col min="1" max="1" width="12.09765625" customWidth="1"/>
    <col min="2" max="2" width="31.59765625" bestFit="1" customWidth="1"/>
    <col min="5" max="5" width="28.3984375" bestFit="1" customWidth="1"/>
    <col min="6" max="6" width="8.796875" customWidth="1"/>
    <col min="7" max="7" width="27.69921875" bestFit="1" customWidth="1"/>
    <col min="9" max="9" width="38.69921875" bestFit="1" customWidth="1"/>
  </cols>
  <sheetData>
    <row r="1" spans="1:9" ht="16.2" thickBot="1" x14ac:dyDescent="0.35">
      <c r="A1" s="59"/>
      <c r="B1" s="59"/>
      <c r="C1" s="59"/>
      <c r="D1" s="59"/>
      <c r="E1" s="59"/>
      <c r="F1" s="59"/>
      <c r="G1" s="59"/>
    </row>
    <row r="2" spans="1:9" ht="16.2" thickBot="1" x14ac:dyDescent="0.35">
      <c r="A2" s="66"/>
      <c r="B2" s="67"/>
      <c r="C2" s="67"/>
      <c r="D2" s="164">
        <v>1</v>
      </c>
      <c r="E2" s="165"/>
      <c r="F2" s="164">
        <v>2</v>
      </c>
      <c r="G2" s="165"/>
      <c r="H2" s="164">
        <v>3</v>
      </c>
      <c r="I2" s="165"/>
    </row>
    <row r="3" spans="1:9" x14ac:dyDescent="0.25">
      <c r="A3" s="156" t="s">
        <v>116</v>
      </c>
      <c r="B3" s="157"/>
      <c r="C3" s="166" t="s">
        <v>99</v>
      </c>
      <c r="D3" s="168">
        <f>'תנאי-סף'!D2</f>
        <v>0</v>
      </c>
      <c r="E3" s="169"/>
      <c r="F3" s="168">
        <f>'תנאי-סף'!E2</f>
        <v>0</v>
      </c>
      <c r="G3" s="169"/>
      <c r="H3" s="168">
        <f>'תנאי-סף'!F2</f>
        <v>0</v>
      </c>
      <c r="I3" s="169"/>
    </row>
    <row r="4" spans="1:9" ht="40.799999999999997" customHeight="1" thickBot="1" x14ac:dyDescent="0.3">
      <c r="A4" s="158"/>
      <c r="B4" s="159"/>
      <c r="C4" s="167"/>
      <c r="D4" s="170"/>
      <c r="E4" s="171"/>
      <c r="F4" s="170"/>
      <c r="G4" s="171"/>
      <c r="H4" s="170"/>
      <c r="I4" s="171"/>
    </row>
    <row r="5" spans="1:9" ht="16.2" thickBot="1" x14ac:dyDescent="0.3">
      <c r="A5" s="160"/>
      <c r="B5" s="161"/>
      <c r="C5" s="68" t="s">
        <v>100</v>
      </c>
      <c r="D5" s="61" t="s">
        <v>97</v>
      </c>
      <c r="E5" s="62" t="s">
        <v>98</v>
      </c>
      <c r="F5" s="61" t="s">
        <v>97</v>
      </c>
      <c r="G5" s="62" t="s">
        <v>98</v>
      </c>
      <c r="H5" s="61" t="s">
        <v>97</v>
      </c>
      <c r="I5" s="62" t="s">
        <v>98</v>
      </c>
    </row>
    <row r="6" spans="1:9" ht="125.4" thickBot="1" x14ac:dyDescent="0.3">
      <c r="A6" s="152" t="s">
        <v>101</v>
      </c>
      <c r="B6" s="69" t="s">
        <v>141</v>
      </c>
      <c r="C6" s="70">
        <v>0.5</v>
      </c>
      <c r="D6" s="63"/>
      <c r="E6" s="64"/>
      <c r="F6" s="63"/>
      <c r="G6" s="64"/>
      <c r="H6" s="63"/>
      <c r="I6" s="64"/>
    </row>
    <row r="7" spans="1:9" ht="141" thickBot="1" x14ac:dyDescent="0.3">
      <c r="A7" s="153"/>
      <c r="B7" s="69" t="s">
        <v>117</v>
      </c>
      <c r="C7" s="71">
        <v>0.2</v>
      </c>
      <c r="D7" s="65"/>
      <c r="E7" s="64"/>
      <c r="F7" s="65"/>
      <c r="G7" s="64"/>
      <c r="H7" s="65"/>
      <c r="I7" s="64"/>
    </row>
    <row r="8" spans="1:9" ht="94.2" thickBot="1" x14ac:dyDescent="0.3">
      <c r="A8" s="153"/>
      <c r="B8" s="69" t="s">
        <v>118</v>
      </c>
      <c r="C8" s="71">
        <v>0.3</v>
      </c>
      <c r="D8" s="65"/>
      <c r="E8" s="64"/>
      <c r="F8" s="65"/>
      <c r="G8" s="64"/>
      <c r="H8" s="65"/>
      <c r="I8" s="64"/>
    </row>
    <row r="9" spans="1:9" ht="18.600000000000001" thickBot="1" x14ac:dyDescent="0.35">
      <c r="A9" s="162" t="s">
        <v>102</v>
      </c>
      <c r="B9" s="163"/>
      <c r="C9" s="72">
        <f>SUM(C6:C8)</f>
        <v>1</v>
      </c>
      <c r="D9" s="154">
        <f>SUMPRODUCT($C$6:$C$8,D$6:D$8)</f>
        <v>0</v>
      </c>
      <c r="E9" s="155"/>
      <c r="F9" s="154">
        <f>SUMPRODUCT($C$6:$C$8,F$6:F$8)</f>
        <v>0</v>
      </c>
      <c r="G9" s="155"/>
      <c r="H9" s="154">
        <f>SUMPRODUCT($C$6:$C$8,H$6:H$8)</f>
        <v>0</v>
      </c>
      <c r="I9" s="155"/>
    </row>
  </sheetData>
  <mergeCells count="13">
    <mergeCell ref="D2:E2"/>
    <mergeCell ref="F2:G2"/>
    <mergeCell ref="H2:I2"/>
    <mergeCell ref="A3:B5"/>
    <mergeCell ref="C3:C4"/>
    <mergeCell ref="D3:E4"/>
    <mergeCell ref="F3:G4"/>
    <mergeCell ref="H3:I4"/>
    <mergeCell ref="A6:A8"/>
    <mergeCell ref="A9:B9"/>
    <mergeCell ref="D9:E9"/>
    <mergeCell ref="F9:G9"/>
    <mergeCell ref="H9:I9"/>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57D4-928D-47EE-9239-CAD70FC0E942}">
  <dimension ref="A2:H22"/>
  <sheetViews>
    <sheetView rightToLeft="1" zoomScale="70" zoomScaleNormal="70" workbookViewId="0">
      <selection activeCell="F8" sqref="F8"/>
    </sheetView>
  </sheetViews>
  <sheetFormatPr defaultRowHeight="13.8" x14ac:dyDescent="0.25"/>
  <cols>
    <col min="1" max="1" width="37.19921875" customWidth="1"/>
    <col min="2" max="2" width="10.59765625" customWidth="1"/>
    <col min="4" max="4" width="15.8984375" bestFit="1" customWidth="1"/>
    <col min="6" max="6" width="14.3984375" bestFit="1" customWidth="1"/>
    <col min="8" max="8" width="16.09765625" bestFit="1" customWidth="1"/>
  </cols>
  <sheetData>
    <row r="2" spans="1:8" ht="14.4" thickBot="1" x14ac:dyDescent="0.3">
      <c r="A2" s="73"/>
      <c r="B2" s="73"/>
      <c r="C2" s="73"/>
      <c r="D2" s="73"/>
      <c r="E2" s="73"/>
      <c r="F2" s="73"/>
    </row>
    <row r="3" spans="1:8" ht="16.2" thickBot="1" x14ac:dyDescent="0.3">
      <c r="A3" s="181" t="s">
        <v>124</v>
      </c>
      <c r="B3" s="182"/>
      <c r="C3" s="183">
        <v>1</v>
      </c>
      <c r="D3" s="184"/>
      <c r="E3" s="183">
        <v>2</v>
      </c>
      <c r="F3" s="184"/>
      <c r="G3" s="183">
        <v>3</v>
      </c>
      <c r="H3" s="184"/>
    </row>
    <row r="4" spans="1:8" ht="21" x14ac:dyDescent="0.25">
      <c r="A4" s="185" t="s">
        <v>12</v>
      </c>
      <c r="B4" s="186"/>
      <c r="C4" s="187">
        <f>'תנאי-סף'!D2</f>
        <v>0</v>
      </c>
      <c r="D4" s="188"/>
      <c r="E4" s="187">
        <f>'תנאי-סף'!E2</f>
        <v>0</v>
      </c>
      <c r="F4" s="188"/>
      <c r="G4" s="187">
        <f>'תנאי-סף'!G2</f>
        <v>0</v>
      </c>
      <c r="H4" s="188"/>
    </row>
    <row r="5" spans="1:8" ht="15.6" x14ac:dyDescent="0.3">
      <c r="A5" s="180" t="s">
        <v>125</v>
      </c>
      <c r="B5" s="180"/>
      <c r="C5" s="173"/>
      <c r="D5" s="174"/>
      <c r="E5" s="177"/>
      <c r="F5" s="177"/>
      <c r="G5" s="177"/>
      <c r="H5" s="177"/>
    </row>
    <row r="6" spans="1:8" ht="16.2" thickBot="1" x14ac:dyDescent="0.35">
      <c r="A6" s="172" t="s">
        <v>103</v>
      </c>
      <c r="B6" s="172"/>
      <c r="C6" s="173"/>
      <c r="D6" s="174"/>
      <c r="E6" s="175"/>
      <c r="F6" s="176"/>
      <c r="G6" s="177"/>
      <c r="H6" s="177"/>
    </row>
    <row r="7" spans="1:8" ht="16.2" thickBot="1" x14ac:dyDescent="0.3">
      <c r="A7" s="74" t="s">
        <v>104</v>
      </c>
      <c r="B7" s="75" t="s">
        <v>100</v>
      </c>
      <c r="C7" s="76" t="s">
        <v>105</v>
      </c>
      <c r="D7" s="77" t="s">
        <v>106</v>
      </c>
      <c r="E7" s="76" t="s">
        <v>105</v>
      </c>
      <c r="F7" s="77" t="s">
        <v>106</v>
      </c>
      <c r="G7" s="78" t="s">
        <v>105</v>
      </c>
      <c r="H7" s="79" t="s">
        <v>106</v>
      </c>
    </row>
    <row r="8" spans="1:8" ht="62.4" x14ac:dyDescent="0.25">
      <c r="A8" s="80" t="s">
        <v>119</v>
      </c>
      <c r="B8" s="81">
        <v>0.4</v>
      </c>
      <c r="C8" s="82"/>
      <c r="D8" s="83"/>
      <c r="E8" s="82"/>
      <c r="F8" s="83"/>
      <c r="G8" s="82"/>
      <c r="H8" s="83"/>
    </row>
    <row r="9" spans="1:8" ht="31.2" x14ac:dyDescent="0.25">
      <c r="A9" s="80" t="s">
        <v>120</v>
      </c>
      <c r="B9" s="84">
        <v>0.1</v>
      </c>
      <c r="C9" s="82"/>
      <c r="D9" s="83"/>
      <c r="E9" s="82"/>
      <c r="F9" s="83"/>
      <c r="G9" s="82"/>
      <c r="H9" s="83"/>
    </row>
    <row r="10" spans="1:8" ht="31.2" x14ac:dyDescent="0.25">
      <c r="A10" s="80" t="s">
        <v>121</v>
      </c>
      <c r="B10" s="84">
        <v>0.1</v>
      </c>
      <c r="C10" s="82"/>
      <c r="D10" s="83"/>
      <c r="E10" s="82"/>
      <c r="F10" s="83"/>
      <c r="G10" s="82"/>
      <c r="H10" s="83"/>
    </row>
    <row r="11" spans="1:8" ht="31.2" x14ac:dyDescent="0.25">
      <c r="A11" s="80" t="s">
        <v>122</v>
      </c>
      <c r="B11" s="85">
        <v>0.1</v>
      </c>
      <c r="C11" s="82"/>
      <c r="D11" s="83"/>
      <c r="E11" s="82"/>
      <c r="F11" s="83"/>
      <c r="G11" s="82"/>
      <c r="H11" s="83"/>
    </row>
    <row r="12" spans="1:8" ht="46.8" x14ac:dyDescent="0.25">
      <c r="A12" s="90" t="s">
        <v>123</v>
      </c>
      <c r="B12" s="91">
        <v>0.3</v>
      </c>
      <c r="C12" s="92"/>
      <c r="D12" s="93"/>
      <c r="E12" s="92"/>
      <c r="F12" s="93"/>
      <c r="G12" s="92"/>
      <c r="H12" s="93"/>
    </row>
    <row r="13" spans="1:8" ht="16.2" thickBot="1" x14ac:dyDescent="0.35">
      <c r="A13" s="86" t="s">
        <v>107</v>
      </c>
      <c r="B13" s="87">
        <f>SUM(B8:B12)</f>
        <v>1</v>
      </c>
      <c r="C13" s="178">
        <f>SUMPRODUCT($B$8:$B$11,C$8:C$11)*10</f>
        <v>0</v>
      </c>
      <c r="D13" s="179"/>
      <c r="E13" s="178">
        <f>SUMPRODUCT($B$8:$B$11,E$8:E$11)*10</f>
        <v>0</v>
      </c>
      <c r="F13" s="179"/>
      <c r="G13" s="178">
        <f>SUMPRODUCT($B$8:$B$11,G$8:G$11)*10</f>
        <v>0</v>
      </c>
      <c r="H13" s="179"/>
    </row>
    <row r="15" spans="1:8" ht="15.6" x14ac:dyDescent="0.25">
      <c r="A15" s="88" t="s">
        <v>108</v>
      </c>
    </row>
    <row r="16" spans="1:8" ht="15.6" x14ac:dyDescent="0.25">
      <c r="A16" s="88"/>
    </row>
    <row r="17" spans="1:1" ht="15.6" x14ac:dyDescent="0.25">
      <c r="A17" s="88"/>
    </row>
    <row r="18" spans="1:1" ht="15.6" x14ac:dyDescent="0.25">
      <c r="A18" s="88"/>
    </row>
    <row r="19" spans="1:1" ht="15.6" x14ac:dyDescent="0.25">
      <c r="A19" s="88"/>
    </row>
    <row r="20" spans="1:1" ht="15.6" x14ac:dyDescent="0.25">
      <c r="A20" s="88"/>
    </row>
    <row r="21" spans="1:1" ht="15.6" x14ac:dyDescent="0.25">
      <c r="A21" s="88"/>
    </row>
    <row r="22" spans="1:1" ht="15.6" x14ac:dyDescent="0.25">
      <c r="A22" s="88" t="s">
        <v>109</v>
      </c>
    </row>
  </sheetData>
  <mergeCells count="19">
    <mergeCell ref="A5:B5"/>
    <mergeCell ref="C5:D5"/>
    <mergeCell ref="E5:F5"/>
    <mergeCell ref="G5:H5"/>
    <mergeCell ref="A3:B3"/>
    <mergeCell ref="C3:D3"/>
    <mergeCell ref="E3:F3"/>
    <mergeCell ref="G3:H3"/>
    <mergeCell ref="A4:B4"/>
    <mergeCell ref="C4:D4"/>
    <mergeCell ref="E4:F4"/>
    <mergeCell ref="G4:H4"/>
    <mergeCell ref="A6:B6"/>
    <mergeCell ref="C6:D6"/>
    <mergeCell ref="E6:F6"/>
    <mergeCell ref="G6:H6"/>
    <mergeCell ref="C13:D13"/>
    <mergeCell ref="E13:F13"/>
    <mergeCell ref="G13:H13"/>
  </mergeCells>
  <dataValidations count="2">
    <dataValidation type="whole" allowBlank="1" showInputMessage="1" showErrorMessage="1" sqref="G8" xr:uid="{1B1CB457-9BEE-494E-9A30-7A5E4EB2DF71}">
      <formula1>0</formula1>
      <formula2>10</formula2>
    </dataValidation>
    <dataValidation type="whole" allowBlank="1" showInputMessage="1" showErrorMessage="1" sqref="E8:E12 E21 E17:E19 C8:C12 G9:G12" xr:uid="{D6C0F577-B790-4010-BBD4-4F867D9E7DC8}">
      <formula1>1</formula1>
      <formula2>10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D16" sqref="D16"/>
    </sheetView>
  </sheetViews>
  <sheetFormatPr defaultColWidth="9" defaultRowHeight="13.8" x14ac:dyDescent="0.25"/>
  <cols>
    <col min="1" max="1" width="9" style="1" customWidth="1"/>
    <col min="2" max="2" width="21.69921875" style="1" customWidth="1"/>
    <col min="3" max="4" width="9.09765625" style="1" customWidth="1"/>
    <col min="5" max="16384" width="9" style="1"/>
  </cols>
  <sheetData>
    <row r="1" spans="1:4" ht="15.6" x14ac:dyDescent="0.25">
      <c r="A1" s="189" t="s">
        <v>5</v>
      </c>
      <c r="B1" s="190"/>
      <c r="C1" s="47" t="s">
        <v>89</v>
      </c>
      <c r="D1" s="47" t="s">
        <v>90</v>
      </c>
    </row>
    <row r="2" spans="1:4" ht="15.6" x14ac:dyDescent="0.25">
      <c r="A2" s="2" t="s">
        <v>2</v>
      </c>
      <c r="B2" s="3" t="s">
        <v>6</v>
      </c>
      <c r="C2" s="49">
        <f>'תנאי-סף'!G2</f>
        <v>0</v>
      </c>
      <c r="D2" s="49">
        <f>'תנאי-סף'!I2</f>
        <v>0</v>
      </c>
    </row>
    <row r="3" spans="1:4" ht="18" customHeight="1" x14ac:dyDescent="0.25">
      <c r="A3" s="5">
        <v>1</v>
      </c>
      <c r="B3" s="6" t="s">
        <v>66</v>
      </c>
      <c r="C3" s="4">
        <f>איכות!E13</f>
        <v>0</v>
      </c>
      <c r="D3" s="4">
        <f>איכות!F13</f>
        <v>0</v>
      </c>
    </row>
    <row r="4" spans="1:4" ht="17.25" customHeight="1" x14ac:dyDescent="0.25">
      <c r="A4" s="44">
        <f>SUM(A3:A3)</f>
        <v>1</v>
      </c>
      <c r="B4" s="45" t="s">
        <v>66</v>
      </c>
      <c r="C4" s="46" t="e">
        <f>(C3*$A3)+(#REF!*#REF!)</f>
        <v>#REF!</v>
      </c>
      <c r="D4" s="46" t="e">
        <f>(D3*$A3)+(#REF!*#REF!)</f>
        <v>#REF!</v>
      </c>
    </row>
    <row r="5" spans="1:4" ht="15.6" x14ac:dyDescent="0.25">
      <c r="A5" s="191" t="s">
        <v>23</v>
      </c>
      <c r="B5" s="192"/>
      <c r="C5" s="28">
        <f>_xlfn.RANK.EQ(C3,$C$3:$D$3,0)</f>
        <v>1</v>
      </c>
      <c r="D5" s="28">
        <f>_xlfn.RANK.EQ(D3,$C$3:$D$3,0)</f>
        <v>1</v>
      </c>
    </row>
    <row r="6" spans="1:4" x14ac:dyDescent="0.25">
      <c r="A6" s="193" t="s">
        <v>24</v>
      </c>
      <c r="B6" s="193"/>
      <c r="C6" s="34"/>
      <c r="D6" s="34"/>
    </row>
  </sheetData>
  <mergeCells count="3">
    <mergeCell ref="A1:B1"/>
    <mergeCell ref="A5:B5"/>
    <mergeCell ref="A6:B6"/>
  </mergeCells>
  <conditionalFormatting sqref="C6:D6">
    <cfRule type="containsText" dxfId="1" priority="1" operator="containsText" text="V">
      <formula>NOT(ISERROR(SEARCH("V",C6)))</formula>
    </cfRule>
    <cfRule type="containsText" dxfId="0" priority="2" operator="containsText" text="X">
      <formula>NOT(ISERROR(SEARCH("X",C6)))</formula>
    </cfRule>
  </conditionalFormatting>
  <conditionalFormatting sqref="C5:D5">
    <cfRule type="colorScale" priority="35">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5</vt:i4>
      </vt:variant>
    </vt:vector>
  </HeadingPairs>
  <TitlesOfParts>
    <vt:vector size="11" baseType="lpstr">
      <vt:lpstr>תנאי-סף</vt:lpstr>
      <vt:lpstr>איכות</vt:lpstr>
      <vt:lpstr>תכנית עבודה מוצעת</vt:lpstr>
      <vt:lpstr>תכנית עסקית מוצעת</vt:lpstr>
      <vt:lpstr>ראיון</vt:lpstr>
      <vt:lpstr>סיכום</vt:lpstr>
      <vt:lpstr>'תנאי-סף'!_Ref295727242</vt:lpstr>
      <vt:lpstr>איכות!WPrint_Area_W</vt:lpstr>
      <vt:lpstr>סיכום!WPrint_Area_W</vt:lpstr>
      <vt:lpstr>'תנאי-סף'!WPrint_Area_W</vt:lpstr>
      <vt:lpstr>'תנאי-סף'!תנאי_סף_איש_צוות_1_1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Lior Mimouni</cp:lastModifiedBy>
  <dcterms:created xsi:type="dcterms:W3CDTF">2012-09-13T08:40:43Z</dcterms:created>
  <dcterms:modified xsi:type="dcterms:W3CDTF">2022-11-17T10:20:47Z</dcterms:modified>
</cp:coreProperties>
</file>